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xls" ContentType="application/vnd.ms-excel"/>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drawings/drawing3.xml" ContentType="application/vnd.openxmlformats-officedocument.drawing+xml"/>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drawings/drawing4.xml" ContentType="application/vnd.openxmlformats-officedocument.drawing+xml"/>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80" windowWidth="18195" windowHeight="8385" tabRatio="568" firstSheet="14" activeTab="16"/>
  </bookViews>
  <sheets>
    <sheet name="Plan" sheetId="8" r:id="rId1"/>
    <sheet name="Scorecard Deshboard" sheetId="17" r:id="rId2"/>
    <sheet name="Platform Audit Checklist" sheetId="16" r:id="rId3"/>
    <sheet name="Operation Environment Security" sheetId="15" r:id="rId4"/>
    <sheet name="VA - PT" sheetId="20" r:id="rId5"/>
    <sheet name="SHC-Windows" sheetId="22" r:id="rId6"/>
    <sheet name="Security Health Check - LINUX" sheetId="1" r:id="rId7"/>
    <sheet name="Basic Hygiene &amp; OS Controls" sheetId="2" r:id="rId8"/>
    <sheet name="Annexure-1" sheetId="5" r:id="rId9"/>
    <sheet name="Annexure-2" sheetId="4" r:id="rId10"/>
    <sheet name="Security Health Check - CISCO" sheetId="28" r:id="rId11"/>
    <sheet name="Security Health Check - FW" sheetId="27" r:id="rId12"/>
    <sheet name="Security Health Check - ORACLE" sheetId="26" r:id="rId13"/>
    <sheet name="Operations Security Standard" sheetId="9" r:id="rId14"/>
    <sheet name="Application Security Checklist" sheetId="23" r:id="rId15"/>
    <sheet name="Previous Audit Learning-1" sheetId="24" r:id="rId16"/>
    <sheet name="Previous Audit Learning-2" sheetId="25" r:id="rId17"/>
  </sheets>
  <externalReferences>
    <externalReference r:id="rId18"/>
    <externalReference r:id="rId19"/>
    <externalReference r:id="rId20"/>
    <externalReference r:id="rId21"/>
  </externalReferences>
  <definedNames>
    <definedName name="_xlnm._FilterDatabase" localSheetId="14" hidden="1">'Application Security Checklist'!$A$5:$G$24</definedName>
    <definedName name="_xlnm._FilterDatabase" localSheetId="10" hidden="1">'Security Health Check - CISCO'!$A$2:$G$32</definedName>
    <definedName name="_xlnm._FilterDatabase" localSheetId="11" hidden="1">'Security Health Check - FW'!$B$2:$G$16</definedName>
  </definedNames>
  <calcPr calcId="144525"/>
</workbook>
</file>

<file path=xl/calcChain.xml><?xml version="1.0" encoding="utf-8"?>
<calcChain xmlns="http://schemas.openxmlformats.org/spreadsheetml/2006/main">
  <c r="F7" i="17" l="1"/>
  <c r="E14" i="17"/>
  <c r="E15" i="17"/>
  <c r="G22" i="15"/>
  <c r="G21" i="15"/>
  <c r="F15" i="17"/>
  <c r="F17" i="17" s="1"/>
  <c r="E6" i="17" l="1"/>
  <c r="F9" i="15" l="1"/>
  <c r="C34" i="28"/>
  <c r="F8" i="15"/>
  <c r="B18" i="27"/>
  <c r="F13" i="15" l="1"/>
  <c r="G27" i="25"/>
  <c r="F26" i="25"/>
  <c r="F27" i="25"/>
  <c r="F7" i="15"/>
  <c r="I3" i="26"/>
  <c r="H5" i="26"/>
  <c r="H4" i="26"/>
  <c r="H3" i="26"/>
  <c r="F6" i="15" l="1"/>
  <c r="F10" i="15"/>
  <c r="D31" i="1"/>
  <c r="D32" i="1" s="1"/>
  <c r="H26" i="1" l="1"/>
  <c r="H25" i="1"/>
  <c r="H24" i="1"/>
  <c r="H23" i="1"/>
  <c r="H22" i="1"/>
  <c r="H21" i="1"/>
  <c r="H20" i="1"/>
  <c r="H19" i="1"/>
  <c r="H18" i="1"/>
  <c r="H17" i="1"/>
  <c r="H16" i="1"/>
  <c r="H15" i="1"/>
  <c r="H14" i="1"/>
  <c r="H13" i="1"/>
  <c r="H12" i="1"/>
  <c r="H11" i="1"/>
  <c r="H10" i="1"/>
  <c r="H9" i="1"/>
  <c r="H8" i="1"/>
  <c r="H7" i="1"/>
  <c r="H6" i="1"/>
  <c r="H5" i="1"/>
  <c r="H4" i="1"/>
  <c r="H3" i="1"/>
  <c r="D34" i="22"/>
  <c r="F4" i="22"/>
  <c r="F5" i="22"/>
  <c r="F6" i="22"/>
  <c r="F7" i="22"/>
  <c r="F8" i="22"/>
  <c r="F9" i="22"/>
  <c r="F10" i="22"/>
  <c r="F11" i="22"/>
  <c r="F12" i="22"/>
  <c r="F13" i="22"/>
  <c r="F14" i="22"/>
  <c r="F15" i="22"/>
  <c r="F16" i="22"/>
  <c r="F17" i="22"/>
  <c r="F18" i="22"/>
  <c r="F19" i="22"/>
  <c r="F20" i="22"/>
  <c r="F21" i="22"/>
  <c r="F22" i="22"/>
  <c r="F23" i="22"/>
  <c r="F24" i="22"/>
  <c r="F25" i="22"/>
  <c r="F26" i="22"/>
  <c r="F27" i="22"/>
  <c r="F3" i="22"/>
  <c r="D33" i="22"/>
  <c r="D42" i="2"/>
  <c r="D28" i="22"/>
  <c r="D35" i="22" s="1"/>
  <c r="D34" i="1" l="1"/>
  <c r="D33" i="1"/>
  <c r="F4" i="2"/>
  <c r="F5" i="2"/>
  <c r="F6" i="2"/>
  <c r="F7" i="2"/>
  <c r="F8" i="2"/>
  <c r="F9" i="2"/>
  <c r="F10" i="2"/>
  <c r="F11" i="2"/>
  <c r="F12" i="2"/>
  <c r="F13" i="2"/>
  <c r="F14" i="2"/>
  <c r="F15" i="2"/>
  <c r="F16" i="2"/>
  <c r="F17" i="2"/>
  <c r="F18" i="2"/>
  <c r="F19" i="2"/>
  <c r="F20" i="2"/>
  <c r="F21" i="2"/>
  <c r="F22" i="2"/>
  <c r="F23" i="2"/>
  <c r="F3" i="2"/>
  <c r="D53" i="2"/>
  <c r="D52" i="2"/>
  <c r="D51" i="2"/>
  <c r="D43" i="2"/>
  <c r="D45" i="2" l="1"/>
  <c r="D44" i="2"/>
  <c r="E31" i="16" l="1"/>
  <c r="D11" i="20" l="1"/>
  <c r="C11" i="20"/>
  <c r="F31" i="16"/>
  <c r="G18" i="15"/>
  <c r="D19" i="15"/>
  <c r="G17" i="15"/>
  <c r="G16" i="15"/>
  <c r="G15" i="15"/>
  <c r="G14" i="15"/>
  <c r="G13" i="15"/>
  <c r="G12" i="15"/>
  <c r="G11" i="15"/>
  <c r="G10" i="15"/>
  <c r="G9" i="15"/>
  <c r="G8" i="15"/>
  <c r="G7" i="15"/>
  <c r="G6" i="15"/>
  <c r="G5" i="15"/>
  <c r="G4" i="15"/>
  <c r="G3" i="15"/>
  <c r="E32" i="16" l="1"/>
  <c r="E5" i="17" s="1"/>
  <c r="F5" i="17" s="1"/>
  <c r="G19" i="15"/>
  <c r="F6" i="17" s="1"/>
  <c r="F8" i="17" l="1"/>
</calcChain>
</file>

<file path=xl/sharedStrings.xml><?xml version="1.0" encoding="utf-8"?>
<sst xmlns="http://schemas.openxmlformats.org/spreadsheetml/2006/main" count="1299" uniqueCount="970">
  <si>
    <t>Description</t>
  </si>
  <si>
    <t>Enable MD5 and Shadow passwords</t>
  </si>
  <si>
    <t>Disable remote root login</t>
  </si>
  <si>
    <t>Disable remote login by unauthenticated users</t>
  </si>
  <si>
    <t>Telnet is being used for remote administration</t>
  </si>
  <si>
    <t>Set a password for boot loader</t>
  </si>
  <si>
    <t>Disable CTRL-ALT-DEL functionality</t>
  </si>
  <si>
    <t>Set a null shell for all default user accounts</t>
  </si>
  <si>
    <t>Enable a strong password policy</t>
  </si>
  <si>
    <t>Password protect the Single User mode</t>
  </si>
  <si>
    <t>Modify UIDs of users with a duplicate root UID</t>
  </si>
  <si>
    <t>Set login banner</t>
  </si>
  <si>
    <t>Set FTP and Telnet banners</t>
  </si>
  <si>
    <t>Configure a secure umask</t>
  </si>
  <si>
    <t>Configure secure FTP settings</t>
  </si>
  <si>
    <t>Remove the SUID bit for key files</t>
  </si>
  <si>
    <t>Set the sticky bit on temporary folders</t>
  </si>
  <si>
    <t>Secure file permissions for passwd, shadow and group files</t>
  </si>
  <si>
    <t>Set the system resource limit for users</t>
  </si>
  <si>
    <t>Set strong permissions for AT &amp; CRON</t>
  </si>
  <si>
    <t>User home directory permission is not secured</t>
  </si>
  <si>
    <t>Audit user authentication</t>
  </si>
  <si>
    <t>Set strong permission on log files</t>
  </si>
  <si>
    <t>Nonessential services are enabled on the system</t>
  </si>
  <si>
    <t>Set strong preliminary network settings</t>
  </si>
  <si>
    <t>Solution</t>
  </si>
  <si>
    <t xml:space="preserve">Implement Password Shadowing and MD5 Passwords as given below, to protect user passwords. Type setup on the shell prompt
Choose Authentication configuration
Click next, and configure
[Allows passwords up to 256 characters]
[Prevents users from obtaining the encrypted passwords]
</t>
  </si>
  <si>
    <t xml:space="preserve">Ensure that /etc/securetty file contains only the console entry in /etc/securetty file. 
echo console&gt;/etc/securetty
Edit the sshd_config file as follows to ensure that remote root login through ssh is being blocked.
vi sshd_config
Search for “PermitRootLogin ” line, if it is commented uncomment this line and change “yes” to “no”
“PermitRootLogin no”
</t>
  </si>
  <si>
    <t xml:space="preserve">Remove /etc/hosts.equiv file if not required, otherwise remove ‘+’ option from the file.
rm /etc/hosts.equiv
</t>
  </si>
  <si>
    <t xml:space="preserve">Disable telnet, if used for remote administration Use SSH instead
The following steps can stop the telnet service
1. Login to your server through SSH and su to root.
2. Type vi /etc/xinetd.d/telnet
3. Look for the line: disable = no and replace with disable = yes
4. Now restart the inetd service: /etc/rc.d/init.d/xinetd restart
Turn off it through chkconfig as well because it can still start through that.
/sbin/chkconfig telnet off
</t>
  </si>
  <si>
    <t xml:space="preserve">LILO
Edit the /etc/lilo.conf file using your favourite editor.
Add the following bold lines under the label=linux line.
[root@localhost root]# less /etc/lilo.conf
prompt
timeout=50
default=linux
boot=/dev/sda
map=/boot/map
install=/boot/boot.b
message=/boot/message
linear
image=/boot/vmlinuz-2.4.18-14
label=linux
password=yourpassword
restricted
initrd=/boot/initrd-2.4.18-14.img
read-only
append="root=LABEL=/"
After adding these two lines, save the lilo.conf file and quit your editor. Change the permissions of that file to 0600 and run the lilo program once using lilo command.
#chmod 0600 /etc/lilo.conf
#lilo
GRUB
Securing GRUB:
As a root user type the following command,
#/sbin/grub-md5-crypt
password: &lt;your password&gt;
#&lt;MD5 hash of your password&gt;
Copy the MD5 hash of the password for later use.
Open /etc/grub.conf and add the password parameter below the splashimage parameter line.
Splashimage=(hd0,1)/grub/splash.xpm.gz
password --md5 &lt;MD5 hash of password&gt;
Change the permissions of the file to 0600 and run the grub program once using grub-install /dev/hda command.
#chmod 0600 /etc/grub.conf
#grub-install /dev/hda
</t>
  </si>
  <si>
    <t xml:space="preserve">Edit /etc/inittab file comment the following line:
vi /etc/innittab
ca::ctrlaltdel:/sbin/shutdown –t3 –r –now
Save the change and restart init service for the change to take effect:
/sbin/init q
</t>
  </si>
  <si>
    <t xml:space="preserve">Set the shell for all the users in the table below to /sbin/nologin.
lp, uucp,ftp, Sync, operator, nobody, Shutdown, games, nscd, Halt, gopher, News, adm
</t>
  </si>
  <si>
    <t xml:space="preserve">Edit /etc/login.defs file and set the following password configuration:
vi /etc/login.defs 
PASS_MIN_LEN=8
Set password expiry to 
PASS_MAX_DAYS=45
PASS_MIN_DAYS=7
PASS_WARN=14
Once this is done run the command chage –d0 &lt;username&gt;. This will ensure that a user is forced to change his password as per the password policy on first login. Please take note that the “root” user can change any user’s password to a password which is not restricted by the password policy.
</t>
  </si>
  <si>
    <t xml:space="preserve">Edit /etc/inittab file to have entry as shown below.
vi /etc/innittab
id:5:initdefault:
~~:S:wait:/sbin/sulogin
Save the changes and restart the service: [/sbin/init q]
</t>
  </si>
  <si>
    <t xml:space="preserve">Ensure that accounts with same UID as that of root are authorized system administrators. In the /etc/passwd file change the UID of such accounts.
usermod –u &lt;changed UID&gt; username
</t>
  </si>
  <si>
    <t xml:space="preserve">Create or modify the /etc/issue, /etc/motd files with appropriate statutory warning. Sample text for statutory warning:
vi /etc/issue
This system is for the use of authorized users only. Individuals using this computer system without authority, or in excess of their authority, are subject to having all of their activities on this system monitored and recorded by system personnel. In the course of monitoring individuals improperly using this system, or in the course of system maintenance, the activities of authorized users may also be monitored. Anyone using this system expressly consents to such monitoring and is advised that if such monitoring reveals possible evidence of criminal activity, system personnel may provide the evidence of such monitoring to law enforcement officials.
Same process for editing the file /etc/motd
</t>
  </si>
  <si>
    <t xml:space="preserve">Set the Telnet banner by typing text in /etc/issue.net and the FTP banner in the ftpd_banner parameter in the /etc/vsftpd/vsftpd.conf file.
vi /etc/issue.net
vi /etc/vsftpd/vsftpd.conf
</t>
  </si>
  <si>
    <t xml:space="preserve">This can be done by putting the umask entry in /etc/bashrc file.
vi /etc/bashrc
umask 022
</t>
  </si>
  <si>
    <t xml:space="preserve">Configure secure settings. Restrict access to authorized users. 
To restrict the FTP access for the all users, use the following commands:
touch /etc/vsftpd.ftpusers
chown root /etc/vsftpd.ftpusers /etc/vsftpd.user_list
chgrp root /etc/vsftpd.ftpusers /etc/vsftpd.user_list
chmod 600 /etc/vsftpd.ftpusers /etc/vsftpd.user_list
cat /etc/passwd | awk -F ":" '{print $1}' &gt; /etc/vsftpd.ftpusers
cat /etc/passwd | awk -F ":" '{print $1}' &gt; /etc/vsftpd.user_list
The above step will deny all accounts for ftp access; remove accounts that require ftp access.
Create a banner file which does not reveal information about the Operating system. To change the greeting banner for wu-ftpd, add the following directive to /etc/vsftpd.ftpusers at the start of the file:
greeting text &lt;insert_greeting_here&gt;
Ensure that the permissions on the download folder is set to umask 022. If you want to allow anonymous users to upload IN WU-FTPD, it is recommended you create a write-only directory within /var/ftp/pub/. To do this type:
mkdir /var/ftp/pub/upload
Next change the permissions so that anonymous users cannot see what is within the directory by typing:
chmod 744 /var/ftp/pub/upload
A long format listing of the directory should look like this:
drwxr--r-- 2 root ftp 4096 Aug 20 18:26 upload
</t>
  </si>
  <si>
    <t xml:space="preserve">Once you have located an offending file with the SUID bit set, you can use chmod to remove its SUID bit as shown below:
chmod 0700 &lt;suidfilename&gt;
</t>
  </si>
  <si>
    <t xml:space="preserve">If the sticky bit is not set, then it can be done as follows:
ls –al ( See if sticky bit is set or not)
cd /
chmod 1777 tmp
</t>
  </si>
  <si>
    <t xml:space="preserve">Change the owner of these files to root and also change the permission using the following commands:
cd /etc
chown root:root passwd shadow group
chmod 644 passwd group
chmod 400 shadow
</t>
  </si>
  <si>
    <t xml:space="preserve">CRON and AT related files must be secured. Only root must be given permissions to run CRON and AT jobs. The files in /etc control which users can use the cron and at facilities:
Create an /etc/cron.allow file:
echo "root" &gt; /etc/cron.allow
chown root /etc/cron.allow
chmod 600 /etc/cron.allow
Create an /etc/at.allow file:
cp -p /etc/cron.allow /etc/at.allow
Create an /etc/cron.deny file:
cat /etc/passwd | cut -f1 -d: | grep -v root &gt; /etc/cron.deny
chown root /etc/cron.deny
chmod 600 /etc/cron.deny
Create an /etc/at.deny file:
cp -p /etc/cron.deny /etc/at.deny
</t>
  </si>
  <si>
    <t xml:space="preserve">Change the ownership and permission on the home directories using following command:
chown &lt;username&gt;:&lt;user primary group&gt; &lt;user home directory&gt;
chmod 740 &lt;user home directory&gt;
</t>
  </si>
  <si>
    <t xml:space="preserve">Add the following entry to /etc/syslog.conf for capturing syslog events sent to LOG_AUTH. This contains information on unsuccessful login attempts, successful and failed su (switch user) attempts.
vi /etc/syslog.conf
/var/log/secure
Use TAB key to separate auth.info from /var/log/secure and not space.
Create /var/log/secure by executing the following commands
touch /var/log/secure
chown root /var/log/secure
chmod 600 /var/log/secure
</t>
  </si>
  <si>
    <t>Enable logging in the syslog.conf file. Secure the permission of the above files and give them permission as mentioned below. Use programs like logcheck and swatch to filter out the suspicious entries in the log files.
Check the permission on the following files:
ls –l /var/log/messages. The safe permission is 600.
ls –l /var/log/wtmp. The safe permission is 600.
ls –l /var/log/xferlog. The safe permission is 600.
ls –l /var/log/cron. The safe permission is 600.
ls –l /var/log/lastlog. The safe permission is 600.
Note: The user owner of the above files should be the owner of the syslog service deamon</t>
  </si>
  <si>
    <t xml:space="preserve">Disable all unessential services from all run levels by using the command chkconfig &lt;servicename&gt; off. The list of services which should be disabled is given below
SERVICE		(COMMENT)
anacron		( Turn on  if you  schedule jobs using cron on this server)
apmd		(If ACPI is ON this can be turned off)
atd		(Turn on if you  schedule jobs using at on this server)
autofs	(Turn on if you  read content from CD’s, USB’s or other removable drives on this server)
Avahi-daemon	
Bluetooth/hidd/pand	
capi		
crond		(Tun on if you schedule jobs using cron on this server)
CUPS/cups-config-daemon	
dhcdbd		(Can keep this ON if IP Addressing is controlled using DHCP)
httpd		(Retain if this is a web-server and you are using Apache to host the website)
Iptables/ip6tables	(If you’re using the fire-walling services on this box keep it running)
irda		
irqbalance	(Useful only in multi-processor systems; turn it ON if the server is a multi-processor system)
kudzu		
lisa		
mdmonitor	(Retain if Hard disks configured with RAID support)
NetworkManager/ NetworkManagerDispatcher	
named		(Turn this ON if this is a DNS server)
nfsd		(Turn this ON if you use NFS for file sharing across networks)
nscd		(Retain only if you are running NIS or LDAP)
ntpd		(Retain only if you are hosting an NTP server on this)
portmap		(Retain if you are using RPC services)
Rpcgssd/rpcidmapd/rpcsvcgssd	
sendmail	(Turn on if you hosting an Email server)
smartd		
winbind		(Keep this ON if SAMBA is used for accessing shares over the network)
ypbind		(Retain if you are using NIS/NIS+)
</t>
  </si>
  <si>
    <t xml:space="preserve">Set the value of the parameters as following in /etc/sysctl.conf file
net.ipv4.icmp_echo_ignore_broadcasts = 1
net.ipv4.conf.all.accept_redirects = 0
net.ipv4.conf.all.send_redirects = 0
net.ipv4.conf.all.rp_filter = 1
net.ipv4.conf.default.rp_filter = 1
net.ipv4.ip_forward = 0
net.ipv4.conf.all.accept_source_route = 0
net.ipv4.tcp_max_syn_backlog = 4096
net.ipv4.tcp_syncookies = 1
</t>
  </si>
  <si>
    <t>Sharing of files and folders should not be there</t>
  </si>
  <si>
    <t>Unapproved internet access should not be there (Server NATTED to Public IP or Using proxy)</t>
  </si>
  <si>
    <r>
      <t xml:space="preserve">Public Instant messengers (viz. Yahoo, MSN, gmail, skype, barablu, ICQ, Kazaa etc.) should not be installed on the system. </t>
    </r>
    <r>
      <rPr>
        <i/>
        <sz val="10"/>
        <color indexed="10"/>
        <rFont val="Arial"/>
        <family val="2"/>
      </rPr>
      <t/>
    </r>
  </si>
  <si>
    <t>No unlicensed/freewares/shareware/demo softwares should be there.(Pcanywhere,Remote Admin, VNC etc.)</t>
  </si>
  <si>
    <t>FDD/CD/DVD storage devices should be disabled.</t>
  </si>
  <si>
    <t>Screensaver password should be there/ Inactivity timeout configured</t>
  </si>
  <si>
    <t>Games should not be installed.(No default Games or games EXE files)</t>
  </si>
  <si>
    <t>Unauthorised Video files should not be there
File sizes greater than 75MB from Search string "*.dat,*.mpeg,*.avi,*.mov,*asf,*.mpg,*.wmv,*.divx,*m2v,*mp4,*.qt,*.rm" run on all drives &amp; folders/subfolders except system &amp; program folders do not contain moral</t>
  </si>
  <si>
    <t>Audio Files not allowed.
Search String: "*.x -&gt; mp3, aac, aiff, au, avr, wav, mod, midi, mid, ogg, flac" run on all drives &amp; folders/subfolders except system &amp; program folders do not contain morally objectionable material.</t>
  </si>
  <si>
    <t>All *.3gp files of all sizes, on all drives &amp; folders/subfolders except system &amp; program folders do not contain morally objectionable material. Nokia folders in programs folder to be checked separately.</t>
  </si>
  <si>
    <t>Password should be set for entering BIOS setup and be made available to administrators only</t>
  </si>
  <si>
    <t>System time synchronization should be there. (Synced to NTP server/One of the reference servers  OKHLA NTP : 10.2.24.58 and Divyashree NTP : 10.89.4.43 )-</t>
  </si>
  <si>
    <t>System should have all published service packs/patches/ hot fixes.(OS as well application Level)</t>
  </si>
  <si>
    <t>Administrator account should not be named as "Admin" and "Administrator" or any generic name (e.g. containing circle name, company name, location name etc),
Guest account to be Disabled</t>
  </si>
  <si>
    <t>Default Login ID's for other applications and databases have been either renamed or disabled. (e.g oracle,MySql etc)</t>
  </si>
  <si>
    <t>Passwords are complying to Clause 11.2.3 of BISP Policy</t>
  </si>
  <si>
    <t xml:space="preserve">Logs being forwarded to central server for log storage &amp; analysis </t>
  </si>
  <si>
    <t xml:space="preserve">Provisioining for Backup testing and Backup test calendar </t>
  </si>
  <si>
    <t>BhartiAirtel FAL v2.4.2</t>
  </si>
  <si>
    <t>S.No.</t>
  </si>
  <si>
    <t>Software</t>
  </si>
  <si>
    <t>Equipment</t>
  </si>
  <si>
    <t>Squid</t>
  </si>
  <si>
    <t>Proxy server</t>
  </si>
  <si>
    <t>Server</t>
  </si>
  <si>
    <t>Putty</t>
  </si>
  <si>
    <t>ssh client</t>
  </si>
  <si>
    <t>User Machine</t>
  </si>
  <si>
    <t>MRTG</t>
  </si>
  <si>
    <t>Network monitor</t>
  </si>
  <si>
    <t>Nessus (Freeware)</t>
  </si>
  <si>
    <t>network scanner</t>
  </si>
  <si>
    <t>Adobe Acrobat Reader</t>
  </si>
  <si>
    <t>PDF reader</t>
  </si>
  <si>
    <t>MBSA</t>
  </si>
  <si>
    <t>Micrsoft Baseline Security Analyzer</t>
  </si>
  <si>
    <t>Netmeeting (SSL)</t>
  </si>
  <si>
    <t>Remote Desktop Emulation</t>
  </si>
  <si>
    <t>PDA / Mobile Phone  Sync Softwares &amp; Drivers</t>
  </si>
  <si>
    <t>Utility Software</t>
  </si>
  <si>
    <t>Macromedia / Flash Plugins - all versions</t>
  </si>
  <si>
    <t>Animation rendering requirement</t>
  </si>
  <si>
    <t>Macromedia / Shockwave Plugins - all versions</t>
  </si>
  <si>
    <t>Rich content rendering requirement</t>
  </si>
  <si>
    <t>Macromedia / Authorware Plugins - all versions</t>
  </si>
  <si>
    <t>SCORM compliant training content requirement</t>
  </si>
  <si>
    <t>JRE - all versions</t>
  </si>
  <si>
    <t>Running Java applets</t>
  </si>
  <si>
    <t>Server / User Machines</t>
  </si>
  <si>
    <t>SIW (System Information for Windows) *</t>
  </si>
  <si>
    <t>System/Security Info</t>
  </si>
  <si>
    <t>Fedora Core</t>
  </si>
  <si>
    <t>Running Nessus, or other applications</t>
  </si>
  <si>
    <t>Red Hat Linux (all versions)</t>
  </si>
  <si>
    <t>Running Application (Squid, NMS,...)</t>
  </si>
  <si>
    <t>FreeBSD</t>
  </si>
  <si>
    <t>Running Nessus</t>
  </si>
  <si>
    <t>Winscp</t>
  </si>
  <si>
    <t>FTP</t>
  </si>
  <si>
    <t>kiwi (Freeware)</t>
  </si>
  <si>
    <t>syslog</t>
  </si>
  <si>
    <t>Dumpsec</t>
  </si>
  <si>
    <t>User id</t>
  </si>
  <si>
    <t>SARG (Squid Analysis Report Generator)</t>
  </si>
  <si>
    <t>Utility for linux to generate Internet usage log report.</t>
  </si>
  <si>
    <t>Eventsave</t>
  </si>
  <si>
    <t>Save all Windows events to another file</t>
  </si>
  <si>
    <t>WSUS</t>
  </si>
  <si>
    <t>IP Tools</t>
  </si>
  <si>
    <t>ARP Scan</t>
  </si>
  <si>
    <t>* SIW usage is only allowed for system administrator.</t>
  </si>
  <si>
    <t>Windows Environment</t>
  </si>
  <si>
    <t>Alerter</t>
  </si>
  <si>
    <t>Should be disabled</t>
  </si>
  <si>
    <t>Anonymous FTP</t>
  </si>
  <si>
    <t>File and Printer Sharing</t>
  </si>
  <si>
    <t>FTP Publishing Service</t>
  </si>
  <si>
    <t>Internet Connection Sharing</t>
  </si>
  <si>
    <t>Messenger</t>
  </si>
  <si>
    <t>Print Spooler Service (exemption:- all machines that has to print)</t>
  </si>
  <si>
    <t>Remote Registry Service</t>
  </si>
  <si>
    <t>RPC Locator</t>
  </si>
  <si>
    <t>TCP/IP NetBIOS helper (Required Only on DC and ADC)</t>
  </si>
  <si>
    <t>Telephony</t>
  </si>
  <si>
    <t>Telnet</t>
  </si>
  <si>
    <t>Web Services</t>
  </si>
  <si>
    <t>Wireless configuration</t>
  </si>
  <si>
    <t>All other services not required for the normal running of the machine</t>
  </si>
  <si>
    <t>Unix / Linux / Solaris / AIX Environment</t>
  </si>
  <si>
    <t>AMD</t>
  </si>
  <si>
    <t>AutoMount</t>
  </si>
  <si>
    <t>bpjava-msvc</t>
  </si>
  <si>
    <t>chargen</t>
  </si>
  <si>
    <t>comsat</t>
  </si>
  <si>
    <t>daytime</t>
  </si>
  <si>
    <t>discard</t>
  </si>
  <si>
    <t>dtspc</t>
  </si>
  <si>
    <t>echo</t>
  </si>
  <si>
    <t>finger</t>
  </si>
  <si>
    <t>HTTP</t>
  </si>
  <si>
    <t>NFS</t>
  </si>
  <si>
    <t>Ntalk</t>
  </si>
  <si>
    <t>printer</t>
  </si>
  <si>
    <t>REXEC</t>
  </si>
  <si>
    <t>RLOGIN</t>
  </si>
  <si>
    <t>rquoted/1</t>
  </si>
  <si>
    <t>RSH</t>
  </si>
  <si>
    <t>RSTATD</t>
  </si>
  <si>
    <t>rstatd/2-4</t>
  </si>
  <si>
    <t>SMTP</t>
  </si>
  <si>
    <t>SNMP</t>
  </si>
  <si>
    <t>sprayd/1</t>
  </si>
  <si>
    <t>talk</t>
  </si>
  <si>
    <t>TELNET</t>
  </si>
  <si>
    <t>time</t>
  </si>
  <si>
    <t>uucp</t>
  </si>
  <si>
    <t>walld/1</t>
  </si>
  <si>
    <t>X11</t>
  </si>
  <si>
    <t>Name</t>
  </si>
  <si>
    <t>All management consoles, security consoles, administrative accesses and critical accesses shall be limited to an identified set of machines.</t>
  </si>
  <si>
    <t>The management sessions, critical user sessions shall have an appropriate session timeout set</t>
  </si>
  <si>
    <t>All information systems within Airtel Money environment shall require authentication</t>
  </si>
  <si>
    <t>All OS access related requests related to AM environment to be approved by Security Admin-Airtel</t>
  </si>
  <si>
    <t>All users including normal &amp; privileged users, administrators, third-party support staff, and management shall have a unique System Identifier (User ID) for access to the Information Systems.</t>
  </si>
  <si>
    <t>System utilities shall only be executable under the super user/administrator login.</t>
  </si>
  <si>
    <t>The systems shall be hardened before they are moved into production</t>
  </si>
  <si>
    <t>All Information systems shall be audited. The User lists, groups, password policies, file-system rights, shares, mounts, accesses to system utilities, monitoring and log management and analysis shall be audited</t>
  </si>
  <si>
    <t>Category</t>
  </si>
  <si>
    <t>Input Validation</t>
  </si>
  <si>
    <t>Authentication</t>
  </si>
  <si>
    <t>Password Policy</t>
  </si>
  <si>
    <t>Channel Encryption</t>
  </si>
  <si>
    <t>Configuration Management</t>
  </si>
  <si>
    <t>Sensitive Data</t>
  </si>
  <si>
    <t>Session Management</t>
  </si>
  <si>
    <t>Network Security</t>
  </si>
  <si>
    <t>Auditing &amp; Logging</t>
  </si>
  <si>
    <t>Explaination</t>
  </si>
  <si>
    <t xml:space="preserve">Integration points (External systems &amp; Airtel Money) should validate the parameters,
1. No 'blank space' or special characters (!@#$%^"'&amp;*()) should not be permitted unless exclusively required for the variable.  If the application accepts these they should be treated as characters to ensure that they cannot be executed. 
2. The input file, when accepted, should be first subjected to Anti-Virus scanner to ensure no malicious code is available. 
To declare the control as compliant both the points should be compliant.  In case one of the above is not adhered the controls should be declared as partially compliant, highlighting the non-compliant point. </t>
  </si>
  <si>
    <t>The password accepted by the integration points, if stored by the application should not be in plain text.</t>
  </si>
  <si>
    <t>The authentication during transmission should not be transmitted in plain text. It should be transmitted as encrypted using SSL or IPSec or other such technique.  Either the application should encrypt/hash the credentials and cookies, or it should traverse on a SSL channel.</t>
  </si>
  <si>
    <t>User credentials should not be hard coded in plain text by the application/database.  Check user credentials storage location.  If the application require hardcoded credentials, then it should be properly obfuscated using encryption/hash. If it's stored in plain text in application code the control is non-compliant otherwise it is compliant.</t>
  </si>
  <si>
    <t>The application should enforce password history for last 4 used passwords, which means that a password once used cannot be repeated for next 3 new password being supplied to the application. In case the application prohibits user entering the same password till 3 passwords are changed, the control should be declared as compliant, else should be declared as non-compliant.</t>
  </si>
  <si>
    <t>The application should support changing password for users / admins / connection / any others password.  If the application permits changing password the control is compliant else it is to be declared as non-compliant.</t>
  </si>
  <si>
    <t xml:space="preserve">The application should support minimum password length of 8 characters.  Ensure by entering password with 8 or more characters.  If the application accepts 8 character or longer password, ensure that the application does not accept password greater than 255 character.  If the application accepts password greater than 255 character then there are chances of exploiting the same. 
In case the above statements are adhered the control should be declared as compliant, if the password accepted by application is greater than 255 characters, the control shall be declared as partially compliant and if the application does not support 8 character or greater password the control should be declared as non-compliant. </t>
  </si>
  <si>
    <t>In case application uses internally some non-human user accounts; application should have provision to enforce changing the non-human account password. These passwords must be changed yearly or whenever the administrator is relieved from the duty. If the application supports changing such password the control is to be declared as compliant else should be declared as non-compliant.</t>
  </si>
  <si>
    <t>All the critical data, and financial/ customer details should always transfer on a SSL channel</t>
  </si>
  <si>
    <t>Application configuration settings should be secured with appropriate file permission.</t>
  </si>
  <si>
    <t>The application should be configured to use customised ports for rendering services.  Like oracle uses Port 1503, which should be configured for some other port.  List such ports used in the application and check if the application uses different port other than the default.  If all such ports are custom configured the control should be declared as compliant else should be declared as non-compliant.</t>
  </si>
  <si>
    <t>Sensitive data, as specified by the business sponsor should be stored and transmitted with encryption.  If the condition is satisfied, the control should be declared as compliant.  
In case there are some data which are stored in plain text, whereas other data is encrypted, the control should be decalred as partial-compliant, highlighting the partial-compliant.  In other case the control should be declared as non-compliant.</t>
  </si>
  <si>
    <t>Authentication cookies should be sent over the network using secured mechanism like VPN, SSL, etc., if the application is being accessed from outside Bharti controls environment. Also, the cookies should be enabled with "secure only" flag.</t>
  </si>
  <si>
    <t>The cookies should be enabled with "HTTPOnly" flag to prevent them from being accessed using local client side script, and other script based attacks.</t>
  </si>
  <si>
    <t xml:space="preserve">Application should enforce idle session timeout of 10 minutes.  In case session timeout is required for more than 10 minutes, but having sign-off from business sponsor in CBR and CST in SOW, the control is to be declared as compliant else it should be declared as non-compliant.  </t>
  </si>
  <si>
    <t>Any session trying to connect after idle session timeout should ask for user authentication.  If the application asks for user authentication on reactivating after idel session timeout the control is to be declared as compliant else should be declared as non-compliant.</t>
  </si>
  <si>
    <t>There should be perimeter level controls to ensure an exclusive connectivity between airtel money platform and the external systems. The connection can be restricted using point to point connection, or using ACL that whitelist only the external system and airtel money IP address(es).</t>
  </si>
  <si>
    <t>Audit logs should be stored at a different location to that of application files and data.  To elaborate upon; we should have audit logs in an exclusive directory/ mount point for logs.  Check if such logs directory/mount point exists, the control should be declared as compliant else should be declared as non-compliant.</t>
  </si>
  <si>
    <t>Vendor Comments</t>
  </si>
  <si>
    <t>AIRTEL MONEY - APPLICATION SECURITY CHECKLIST (External Integrations)</t>
  </si>
  <si>
    <t>Cisco IOS Devices</t>
  </si>
  <si>
    <t>Check ID</t>
  </si>
  <si>
    <t>IOS-01</t>
  </si>
  <si>
    <t>Device enable secret password not set</t>
  </si>
  <si>
    <t xml:space="preserve">Configure a strong enable password using following command at config prompt:
(config)#enable secret &lt;strong_password&gt; 
</t>
  </si>
  <si>
    <t>IOS-02</t>
  </si>
  <si>
    <t xml:space="preserve">Password encryption is not enabled </t>
  </si>
  <si>
    <t>At the config prompt, enter the command service password-encryption to enable password encryption for the device.</t>
  </si>
  <si>
    <t>IOS-03</t>
  </si>
  <si>
    <t xml:space="preserve">Unencrypted remote administration </t>
  </si>
  <si>
    <t>IOS-04</t>
  </si>
  <si>
    <t>Unrestricted Remote Administration</t>
  </si>
  <si>
    <t>Create a standard access list which restricts some or one authorized IP address for remote login to the device and associate it with the device’s VTY lines.
Commands are as follows: 
(config)#access-list &lt;access-list_number&gt; permit host &lt;x.x.x.x&gt; log
(config)#access-list &lt;access-list_number&gt; permit host &lt;y.y.y.y&gt; log
(config)#access-list &lt;access-list_number&gt; deny any log
(config)#line vty &lt;line number&gt;
(config-line)#access-class &lt;access-list-number&gt; in
NOTE:- Named access list also can be configured</t>
  </si>
  <si>
    <t>IOS-05</t>
  </si>
  <si>
    <t>User Authentication Not Configured</t>
  </si>
  <si>
    <t xml:space="preserve">For authentication using local user database:*
Create username and assign passwords by entering following command:
(config)#username &lt;username&gt; privilege &lt;0-15&gt; password &lt;0/7&gt; &lt;password&gt;
Configure vty lines and Console line to authenticate using username and password:
(config)#line vty &lt;line number&gt;/ console
(config-line)#login local
For authentication using AAA:
Configure AAA authentication using RADIUS, TACACS or TACACS+ servers:
(config)#AAA new-model
(config)#AAA authentication login {default | list-name} group &lt;radius/tacacs/tacacs+&gt;
(config)#radius-server host &lt;ip&gt; key &lt;key&gt; timeout 20 (for Radius authentication)
(config)#line vty &lt;line number&gt;/ console
(config-line)#login authentication {default | list-name}
*Since the local database user’s password in Cisco devices can be easily decryptable, Paladion suggest to use remote server like TACAS or TACAS+ for user authentication.
</t>
  </si>
  <si>
    <t>IOS-06</t>
  </si>
  <si>
    <t>No time out for idle sessions</t>
  </si>
  <si>
    <t xml:space="preserve">Configure device to logoff user after 5 minutes of idle session time.
Enable idle timeout of 5 minutes 0 seconds on telnet/SSH sessions by entering following commands:
(config)#line vty &lt;line number&gt;
(config-line)#exec-timeout 5 0
Enable idle timeout of 10 minutes 0 seconds on Console sessions by entering following commands:
(config)#line con 0
(config-line)#exec-timeout 10 0 
</t>
  </si>
  <si>
    <t>IOS-07</t>
  </si>
  <si>
    <t>Unsafe log generation and log collection</t>
  </si>
  <si>
    <t xml:space="preserve">Configure the device to send the logs to the syslog server by configuring command following command
(config)#logging &lt;Syslog_Server_IP_Address&gt;.
Level of logging should be specified using logging trap &lt;level&gt;. 
The following shows the severity level and the Cisco keyword used for logging:
0 Emergencies:- System unusable
Alerts:- Immediate action required
Critical:- Critical condition
Errors:- Error conditions
Warnings:- Warning conditions
Notifications:- Normal but significant conditions
Informational:- Informational messages
Debugging:- Debugging messages
For example, logging trap critical will forward the logs of emergencies, alerts and critical to the specified syslog server.
</t>
  </si>
  <si>
    <t>IOS-08</t>
  </si>
  <si>
    <t>Time server not designated</t>
  </si>
  <si>
    <t xml:space="preserve">Determine the IP address of the NTP server used in the organization and use following command to configure the device to update the time from NTP server:
(config)# ntp server &lt;A.B.C.D.&gt;
</t>
  </si>
  <si>
    <t>IOS-09</t>
  </si>
  <si>
    <t>No timestamp on logs and debug information</t>
  </si>
  <si>
    <t xml:space="preserve">Configure the device to add timestamp field in each log and debug entry by entering following commands:
(config)# service timestamps log datetime show-timezone msec
(config)# service timestamps debug datetime show-timezone msec
</t>
  </si>
  <si>
    <t>IOS-10</t>
  </si>
  <si>
    <t>Insecure RIP Configuration</t>
  </si>
  <si>
    <t>If RIP is being used in the network, use the following commands to secure the RIP configuration of the device. The following section shows the steps with the commands to be applied on the device to secure RIP configuration:
• Configure authentication between RIP neighbouring routers:
(config)# keychain &lt;chain&gt;
(config-keychain)# key 1
(config-keychain-key)# key-string &lt;password&gt;
(config)# interface &lt;interface number&gt;
(config-if)# ip rip authentication key-chain &lt;key-chain string&gt;
(config-if)# ip rip authentication mode md5
• Use RIP version 2:
(config)# router rip
(config-router)# version 2
• Filter the egress paths where the RIP routing updates will not be advertised:
(config)# router rip
(config-router)# passive-interface default
• Disable automatic summarization of subnet routes into network-level routes:
(config)# router rip
(config-router)# no auto-summary</t>
  </si>
  <si>
    <t>IOS-11</t>
  </si>
  <si>
    <t>Insecure EIGRP configuration</t>
  </si>
  <si>
    <t>If EIGRP is being used in the network, use the following commands to secure the EIGRP configuration of the device. The following section shows the steps with the commands to be applied on the device to secure EIGRP configuration of the device: 
• Configure authentication between EIGRP neighbouring routers. This can be done by configuring authentication keys using following commands: 
(config)# key chain &lt;chain&gt;
(config-keychain)# key 1
(config-keychain-key)# key-string &lt;password&gt;
(config)# interface &lt;interface number&gt;
(config-if)#ip authentication key-chain eigrp &lt;key-chain string&gt;
(config-if)#ip authentication mode eigrp 1 md5
• Filter the egress paths where the EIGRP routing updates will not be advertised:
(config)# router eigrp &lt;AS Number&gt;
(config-router)# passive-interface default
• Disable automatic summarization of subnet routes into network-level routes.
(config)# router eigrp &lt;AS Number&gt;
(config-router)# no auto-summary
• Enable logging of neighbour changes:
(config)# router eigrp &lt;AS Number&gt;
(config-router)#eigrp log-neighbor-changes
(config-router)#eigrp log-neighbor-warnings</t>
  </si>
  <si>
    <t>IOS-12</t>
  </si>
  <si>
    <t>Insecure OSPF configuration</t>
  </si>
  <si>
    <t>If OSPF is being used in the network, use the following commands to secure the OSPF configuration of Cisco device. The following section shows the sequential commands to apply on the Cisco device to secure OSPF configuration, with description of each setting:
• Specify OSPF NBMA network to disable multicasting of HELLO packets. Instead of multicasting its HELLOs, OSPF uses unicast to send them.
(config-if)# ip ospf network non-broadcast
• One key per interface is used to generate authentication information when sending packets and to authenticate incoming packets. The same key identifier on the neighbour router must have the same key value.
(config-if)# ip ospf message-digest-key 1 md5 &lt;password&gt;
• Configure the router to log a message when an OSPF neighbour goes up or down.
(config)# router ospf &lt;process-id&gt;
(config-router)# ospf log-adjacency-changes
• Filter the egress paths where the OSPF routing updates will not be advertised.
(config)# router ospf &lt;process-id&gt;
(config-router)# passive-interface &lt;interface number&gt;
• Enable authentication for specific area:
(config)# router ospf &lt;process-id&gt;
(config-router)# area &lt;area&gt; authentication message-digest
• Define known neighbouring devices:
(config-router)# neighbor &lt;ip address&gt;</t>
  </si>
  <si>
    <t>IOS-13</t>
  </si>
  <si>
    <t>Insecure BGP configuration</t>
  </si>
  <si>
    <t xml:space="preserve">If BGP is being used in the network, use the following commands to secure the BGP configuration of the device. The following section shows the sequential commands to apply on the Cisco device to secure BGP configuration, with description of each setting:
• Create prefix list to reject any traffic with source address equal to any of the IANA “unallocated” IP address, IANA reserved IP addresses, RFC1918 IP addresses, and IP addresses with the first octet above 224:
 Following is the syntax for configuring the prefix-lists:
(config)#ip prefix-list &lt;name&gt; seq &lt;sequence no&gt; [deny/permit] &lt;network address/netmask&gt; [ge/le] &lt;length&gt;
 Apply the prefix-lists in the BGP configuration:
(config)#router bgp &lt;autonomous-system&gt;
(config-router)#neighbor &lt;neighbor IP&gt; prefix-list &lt;name&gt; in
• Configure access-lists to restrict BGP service to the specific IP addresses:
(config)#access-list &lt;number&gt; permit tcp host &lt;host address&gt; &lt;address closest to the BGP peers&gt; eq bgp
(config)#interface &lt;interface number&gt;
(config-if)#ip access-group &lt;number&gt; in
• Disable synchronisation with IGP routes
(config)#router bgp &lt;autonomous-system&gt;
(config-router)#no synchronization
• Configure the device to log a message when a BGP neighbour goes up or down. 
(config)#router bgp &lt;autonomous-system&gt;
(config-router)#bgp log-neighbor-changes
• Disable automatic summarization of subnet routes into network-level routes:
(config)#router bgp &lt;autonomous-system&gt;
(config-router)#no auto-summary
• Enable peer authentication for BGP neighbours:
(config)#router bgp &lt;autonomous-system&gt;
(config-router)#neighbor &lt;neighbor IP&gt; password &lt;password&gt;
</t>
  </si>
  <si>
    <t>IOS-14</t>
  </si>
  <si>
    <t>SNMPv1 or SNMPv2 is being used for device management and monitoring</t>
  </si>
  <si>
    <t xml:space="preserve">SNMP is not required, then disable it by entering following command:
(config)#no snmp-server
If SNMP is required, configure the device to use SNMPv3 for communicating with SNMP manager. Following are the steps to configure SNMPv3 on a Cisco device:
Configure SNMP group:
(config)#snmp-server group &lt;group_name&gt; v3 auth
Configure SNMP user and configure a strong password for the user. This username will be used for authenticating to the SNMP manager:
(config)#snmp-server user &lt;user_name&gt; &lt;group_name&gt; v3 auth md5 &lt;password&gt;
Configure IP address of the SNMP manager to which SNMP traps will be sent:
(config)#snmp-server host traps &lt;SNMP_MANAGER_IP&gt; version 3 auth &lt;user_name&gt;
</t>
  </si>
  <si>
    <t>IOS-15</t>
  </si>
  <si>
    <t>Default SNMP Community Strings are used</t>
  </si>
  <si>
    <t xml:space="preserve">If SNMP is not required, then disable it by entering the following command:
no snmp-server
If SNMP is required, then use SNMPv3 instead of using community string based authentication of SNMPv1 or SNMPv2.
If SNMPv1 or SNMPv2 is required to be used, then configure strong non-guessable SNMP strings by entering following commands:
snmp-server community &lt;community_string&gt; ro
snmp-server community &lt;community_string&gt; rw
</t>
  </si>
  <si>
    <t>IOS-16</t>
  </si>
  <si>
    <t>Unnecessary services running</t>
  </si>
  <si>
    <t>If the services are not in use, disable them by entering following commands:
TCP Small Services no service tcp-small-servers 
UDP Small Services no service udp-small-servers. 
Finger no service finger
BOOTP no ip bootp server
X.25 PAD no service pad
DHCP no service dhcp
HTTP no ip http server
MOP No mop enabled
IDENTD No IP identd
DNS no ip domain lookup (prior to IOS release version 12.2 the command was "no ip domain-lookup")
Refer:-
http://www.cisco.com/en/US/docs/ios/12_3/ipaddr/command/reference/ip1_i1g.html#wp1081353</t>
  </si>
  <si>
    <t>IOS-17</t>
  </si>
  <si>
    <t>CDP is running</t>
  </si>
  <si>
    <t xml:space="preserve">Disable CDP on the device completely by entering following command:
(config)#no cdp run
If it is not possible to disable CDP completely on the device, use following commands to disable CDP on specific interfaces:
(config)#interface &lt;interface_name&gt;
(config-if)#no cdp enable
</t>
  </si>
  <si>
    <t>IOS-18</t>
  </si>
  <si>
    <t>Device accepts IP source routed packets</t>
  </si>
  <si>
    <t xml:space="preserve">Disable IP source routing by entering following command in the global configuration mode:
(config)#no ip source-route
</t>
  </si>
  <si>
    <t>IOS-19</t>
  </si>
  <si>
    <t>Device processes directed broadcasts</t>
  </si>
  <si>
    <t xml:space="preserve">Configure Cisco device not to process directed broadcasts by the entering following command in the interface configuration mode:
no ip directed-broadcast
Enter this command for every physical interface of the Cisco device.
</t>
  </si>
  <si>
    <t>IOS-20</t>
  </si>
  <si>
    <t>Device sends IP unreachable messages</t>
  </si>
  <si>
    <t xml:space="preserve">Configure Cisco device not to send IP unreachable messages by the entering following command in the interface configuration mode:
no ip unreachables
Enter this command for every physical interface of the Cisco device.
</t>
  </si>
  <si>
    <t>IOS-21</t>
  </si>
  <si>
    <t>Device sends ICMP mask-reply</t>
  </si>
  <si>
    <t xml:space="preserve">If ICMP mask-replies enabled on Cisco device to send ICMP mask-replies disable it by entering the following command in the interface configuration mode:
(Config-if)no ip mask-reply
</t>
  </si>
  <si>
    <t>IOS-22</t>
  </si>
  <si>
    <t>Device sends IP redirects</t>
  </si>
  <si>
    <t xml:space="preserve">Configure Cisco device not to send IP redirects by entering following command in the interface configuration mode: 
(config)#no ip redirects
Enter this command for every physical interface of the Cisco device.
</t>
  </si>
  <si>
    <t>IOS-23</t>
  </si>
  <si>
    <t>UDP broadcast forwarding is enabled</t>
  </si>
  <si>
    <t xml:space="preserve">Disable default forwarding UDP protocols. Use the following command:
(config)#no ip forward-protocol udp &lt;port_number&gt;
The following are the default protocols enabled for forwarding. Identify the protocols in use and disable the unessential protocols:
1. Time service (port 37) 
2. IEN-116 Name Service (port 42)
3. TACACS service (port 49) 
4. Domain Naming System (port 53) 
5. Boot Protocol (BOOTP) client and server datagrams (ports 67 and 68) 
6. Trivial File Transfer Protocol (TFTP) (port 69) 
7. NetBIOS Name Server (port 137) 
8. NetBIOS Datagram Server (port 138) </t>
  </si>
  <si>
    <t>IOS-24</t>
  </si>
  <si>
    <t>System statutory warning not set</t>
  </si>
  <si>
    <t xml:space="preserve">Create an appropriate login warning message banner which shows that the system is for authorized use only and all the activities on the system are being monitored.
Use either of the commands: 
(config)#banner login &lt;message&gt;
(config)#banner motd &lt;message&gt;
For AAA authentication: 
(config)#AAA authentication banner &lt;banner&gt;
</t>
  </si>
  <si>
    <t>IOS-25</t>
  </si>
  <si>
    <t>Proxy ARP is Not Disabled</t>
  </si>
  <si>
    <t xml:space="preserve">Disable proxy ARP on all interfaces by issuing the following command.
(config)#interface {interface_name}
(config-if)#no ip proxy-arp
</t>
  </si>
  <si>
    <t>IOS-26</t>
  </si>
  <si>
    <t>Unrestricted SNMP management and monitoring</t>
  </si>
  <si>
    <t xml:space="preserve">Access Control Lists (ACLs) can be configured as follows:
(config)#access-list &lt;access-list number&gt; permit &lt;IP Adress from where snmp connection is allowed&gt; 
(config)#snmp-server community &lt;Strong Community String&gt; ro &lt;access-list number&gt;
</t>
  </si>
  <si>
    <t>IOS-27</t>
  </si>
  <si>
    <t>Auxiliary Port is Not Disabled</t>
  </si>
  <si>
    <t xml:space="preserve">If not required disable exec on the auxiliary port by executing the following command.
(config)# line aux 0
(config-line)# no exec
(config-line)# transport input none
</t>
  </si>
  <si>
    <t>IOS-28</t>
  </si>
  <si>
    <t xml:space="preserve">Old Vulnerable Version of SSH Being Used </t>
  </si>
  <si>
    <t xml:space="preserve">SSH service be configured to support only version 2 of the SSH protocol. Version 2 of the SSH protocol can be configured with the following command:
(config)#ip ssh version 2
</t>
  </si>
  <si>
    <t>IOS-29</t>
  </si>
  <si>
    <t>Anti-Spoof access control lists are not configured</t>
  </si>
  <si>
    <t xml:space="preserve">Configure following commands on the device:
(config)#access-list &lt;number&gt; deny icmp any any redirect
(config)#access-list &lt;number&gt; deny 127.0.0.0 0.255.255.255 any log
(config)#access-list &lt;number&gt; deny 224.0.0.0 0.255.255.255 any log (Deny all ip addresses starting with 224 through 255)
(config)#access-list &lt;number&gt; deny ip host 0.0.0.0 any log
(config)#access-list &lt;number&gt; deny ip &lt;internal network&gt; &lt;netmask&gt; any log
(config)#access-list &lt;number&gt; deny &lt;reserved IP address&gt; &lt;netmask&gt; any log 
(config)#access-list &lt;number&gt; permit any any log 
Where &lt;reserved IP address&gt; denotes the IP address blocks that are reserved by IANA or specified by RFC1918 to be not valid. 
Apply the access-list to the ingress and the egress physical interfaces.
</t>
  </si>
  <si>
    <t>IOS_30</t>
  </si>
  <si>
    <t>Incorrect Time &amp; Time zone setting</t>
  </si>
  <si>
    <t>Set the time zone to the appropriate one and set the current time and date using the following commands sequentially:
clock timezone &lt;-23 – 23&gt; (hours offset from UTC)
clock set hh:mm:ss day month year</t>
  </si>
  <si>
    <t xml:space="preserve">Configure the device to accept only SSH connection for remote administration by configuring following commands.
Note: Following commands can be configured on the Cisco device only if the device is running IOS, which supports IPSEC and other cryptographic algorithms.
1. Generate RSA Keys for SSH: 
(config)#crypto key generate rsa
2. Lower SSH Timeout for inactive session:
(config)#ip ssh time-out 60
3. Set number of SSH retries:
(config)#ip ssh authentication-retries 2
4. Specify SSH as only Transport input: 
(config)#line vty 0 4
(config-line)#transport input ssh
</t>
  </si>
  <si>
    <t>Initiation and Planning</t>
  </si>
  <si>
    <t>Resource mobilization</t>
  </si>
  <si>
    <t>Inventory collection</t>
  </si>
  <si>
    <t>Submission of checklist to team</t>
  </si>
  <si>
    <t>Reporting</t>
  </si>
  <si>
    <t>Sharing the reports with Opco teams</t>
  </si>
  <si>
    <t>Remedial actions</t>
  </si>
  <si>
    <t>Closure</t>
  </si>
  <si>
    <t>Sr. No.</t>
  </si>
  <si>
    <t>Phases</t>
  </si>
  <si>
    <t>Time in Days</t>
  </si>
  <si>
    <t>Resources</t>
  </si>
  <si>
    <t>Remark</t>
  </si>
  <si>
    <t>Compliance</t>
  </si>
  <si>
    <t>Remarks</t>
  </si>
  <si>
    <t>Sl No</t>
  </si>
  <si>
    <t>Operations Security Checklist</t>
  </si>
  <si>
    <t>IT and application development functions shall ensure development, testing and production environments are separate and developers shall not have access to production environment.</t>
  </si>
  <si>
    <t>Movement of software between environments shall only be undertaken after obtaining the appropriate sign-offs from the team leads and the application development head.</t>
  </si>
  <si>
    <t>Change management procedure shall be established.</t>
  </si>
  <si>
    <t>Critical changes to production systems shall only be undertaken after the approval of the Change Advisory Board</t>
  </si>
  <si>
    <t>The Change Advisory Board shall consist of the application development head, IT head, PMO head and shall be chaired by the Information Security Officer (ISO)/ Central Security Team.</t>
  </si>
  <si>
    <t xml:space="preserve">The configurations and information shall be backed up before and after executing the change. </t>
  </si>
  <si>
    <t>Administrators shall not be auditors for the same systems; similarly the developers shall not administer or audit the same system.</t>
  </si>
  <si>
    <t xml:space="preserve">All remote connections shall be automatically disconnected after defined period of inactivity. </t>
  </si>
  <si>
    <t>Simple Network Management Protocol (SNMP, RMON) and other management protocols shall be disabled, if network management is not being performed.</t>
  </si>
  <si>
    <t>All operational processes shall be documented and the documentation shall be secured from damage.</t>
  </si>
  <si>
    <t>Back up audit trail files to a centralized log server or media that is difficult to alter</t>
  </si>
  <si>
    <t>The retention period for logs shall be documented and shall adhere to legal and regulatory requirements for storage and retention requirements.</t>
  </si>
  <si>
    <t>All critical IT assets shall be identified and monitored continuously</t>
  </si>
  <si>
    <t>Only identified and authorized persons shall be allowed to perform monitoring activities on information processing facilities</t>
  </si>
  <si>
    <t>The use of network analysis/monitoring tools shall be restricted to authorized personnel</t>
  </si>
  <si>
    <t>System documentation shall be stored securely in a secure environment, e.g.: Fireproof safes.</t>
  </si>
  <si>
    <t>System documentation held on public network/Intranet/File-servers, or supplied via a public network, shall be appropriately protected e.g. extra controls to be built for system documentation on publicly accessible systems.</t>
  </si>
  <si>
    <t>Passwords, pass codes, PIN shall not be kept in the documentation.</t>
  </si>
  <si>
    <r>
      <t xml:space="preserve">Any service not necessary for a particular user profile or being a part of hot-listed services should not be running without duly approved SOD. </t>
    </r>
    <r>
      <rPr>
        <b/>
        <sz val="11"/>
        <rFont val="Calibri"/>
        <family val="2"/>
        <scheme val="minor"/>
      </rPr>
      <t>(Refer Annexure-1)</t>
    </r>
  </si>
  <si>
    <r>
      <t xml:space="preserve">Freely available s/w with open license will be allowed only if same listed in BhartiAirtel FAL v2.0 </t>
    </r>
    <r>
      <rPr>
        <b/>
        <sz val="11"/>
        <rFont val="Calibri"/>
        <family val="2"/>
        <scheme val="minor"/>
      </rPr>
      <t>(Refer Annexure-2)</t>
    </r>
  </si>
  <si>
    <t>Server Reporting (ONLY) / User</t>
  </si>
  <si>
    <t>Sl. No</t>
  </si>
  <si>
    <t>Solutions</t>
  </si>
  <si>
    <t>FGA table logs are not maintained in the central logging server. The logs are instead stored in the same machine.</t>
  </si>
  <si>
    <t>Logs should be centralized</t>
  </si>
  <si>
    <t>Wallet balances are stored in cleartext in the database</t>
  </si>
  <si>
    <t>Wallet balances should not be stored in clear text on DB</t>
  </si>
  <si>
    <t>Webserver(Tomcat) audit logs not configured</t>
  </si>
  <si>
    <t>Audit logs should be configured</t>
  </si>
  <si>
    <t>The user credentials for SMSC and Merchant integration are stored as clear text in configuration files.</t>
  </si>
  <si>
    <t>The user credentials must be masked in the configuration files</t>
  </si>
  <si>
    <t>Audit Learning Points Checklist</t>
  </si>
  <si>
    <t>SMB(Server Message Block) service was found enabled on the server which may help attacker to perform Remote Code Execution by sending a specially crafted message</t>
  </si>
  <si>
    <t>SMB Services should be disabled</t>
  </si>
  <si>
    <t>Database auditing is not enabled</t>
  </si>
  <si>
    <t>Database auditing service must be enabled</t>
  </si>
  <si>
    <t>Proper BCP should be implemented as per company policy</t>
  </si>
  <si>
    <t>Cash reversal reports are not available through the Airtel Money GUI</t>
  </si>
  <si>
    <t>Transaction Ids generated are not sequential</t>
  </si>
  <si>
    <t>No integration of Airtel Money application with the SIM swap application</t>
  </si>
  <si>
    <t>Weak User Access management</t>
  </si>
  <si>
    <t>Identified the existence of shared administrator user accounts</t>
  </si>
  <si>
    <t>High availability systems are not in place</t>
  </si>
  <si>
    <t>Non-retention of Backup Logs for Airtel Money Application</t>
  </si>
  <si>
    <t>Possibility of fraud due to weakness in Mobile PIN reset process (PIN reset should not b allowed for 48hrs after simswap and viceversa)</t>
  </si>
  <si>
    <t>Support for the infrastructure hosting Airtel Money</t>
  </si>
  <si>
    <t>Close unnecessary ports on firewall to deter network attacks from Internet</t>
  </si>
  <si>
    <t>Mask confidential information in application log files to uphold security</t>
  </si>
  <si>
    <t>Cash revesal report should be visible on the AM GUI</t>
  </si>
  <si>
    <t xml:space="preserve">There should be proper SIM swap integration with AM system to avoid any kind of fraud </t>
  </si>
  <si>
    <t>Shared UIDs should not be present on any system</t>
  </si>
  <si>
    <t>HA systems should be in place to avoid any interuption in Operations</t>
  </si>
  <si>
    <t>Logs should be archieved/retained as per company policy</t>
  </si>
  <si>
    <t>Firewall rules should be reviewed to check for any unnecessary opened ports or rules that can allow attacks from internet.</t>
  </si>
  <si>
    <t>Confidential informations like account number/PIN etc should not be visible in the log files</t>
  </si>
  <si>
    <t>UID validation should be done as per the company policy in regular intervals. Duplicate and deactivated user accounts should be removed from the system on regular intervals.</t>
  </si>
  <si>
    <t>All the transaction IDs should be created in sequential order which should include failed as well as successful transaction</t>
  </si>
  <si>
    <t>Airtel Money infrastructure should have active support contract</t>
  </si>
  <si>
    <t>Inadequate Disaster Recovery/Business Continuity  Management for Airtel Money System</t>
  </si>
  <si>
    <t>Airtel Money application should be integrated with Simswap application. Mobile pin reset should not be allowed for 48hrs, if simswap is performed and similarly, simswap should not be allowed for 48hrs, if simswap is performed.</t>
  </si>
  <si>
    <t>LIN_01</t>
  </si>
  <si>
    <t>LIN_02</t>
  </si>
  <si>
    <t>LIN_03</t>
  </si>
  <si>
    <t>LIN_04</t>
  </si>
  <si>
    <t>LIN_05</t>
  </si>
  <si>
    <t>LIN_06</t>
  </si>
  <si>
    <t>LIN_07</t>
  </si>
  <si>
    <t>LIN_08</t>
  </si>
  <si>
    <t>LIN_09</t>
  </si>
  <si>
    <t>LIN_10</t>
  </si>
  <si>
    <t>LIN_11</t>
  </si>
  <si>
    <t>LIN_12</t>
  </si>
  <si>
    <t>LIN_13</t>
  </si>
  <si>
    <t>LIN_14</t>
  </si>
  <si>
    <t>LIN_15</t>
  </si>
  <si>
    <t>LIN_16</t>
  </si>
  <si>
    <t>LIN_17</t>
  </si>
  <si>
    <t>LIN_18</t>
  </si>
  <si>
    <t>LIN_19</t>
  </si>
  <si>
    <t>LIN_20</t>
  </si>
  <si>
    <t>LIN_21</t>
  </si>
  <si>
    <t>LIN_22</t>
  </si>
  <si>
    <t>LIN_23</t>
  </si>
  <si>
    <t>LIN_24</t>
  </si>
  <si>
    <t>BH 01</t>
  </si>
  <si>
    <t>BH 02</t>
  </si>
  <si>
    <t>BH 03</t>
  </si>
  <si>
    <t>BH 04</t>
  </si>
  <si>
    <t>BH 05</t>
  </si>
  <si>
    <t>BH 06</t>
  </si>
  <si>
    <t>BH 07</t>
  </si>
  <si>
    <t>BH 08</t>
  </si>
  <si>
    <t>BH 09</t>
  </si>
  <si>
    <t>BH 10</t>
  </si>
  <si>
    <t>BH 11</t>
  </si>
  <si>
    <t>BH 12</t>
  </si>
  <si>
    <t>BH 13</t>
  </si>
  <si>
    <t>BH 14</t>
  </si>
  <si>
    <t>BH 15</t>
  </si>
  <si>
    <t>BH 16</t>
  </si>
  <si>
    <t>BH 17</t>
  </si>
  <si>
    <t>BH 18</t>
  </si>
  <si>
    <t>BH 19</t>
  </si>
  <si>
    <t>BH 20</t>
  </si>
  <si>
    <t>BH 21</t>
  </si>
  <si>
    <t>BH 22</t>
  </si>
  <si>
    <t>BH 23</t>
  </si>
  <si>
    <t>BH 24</t>
  </si>
  <si>
    <t>BH 25</t>
  </si>
  <si>
    <t>BH 26</t>
  </si>
  <si>
    <t>BH 27</t>
  </si>
  <si>
    <t>BH 28</t>
  </si>
  <si>
    <t>BH 29</t>
  </si>
  <si>
    <t>LINUX</t>
  </si>
  <si>
    <t>Sr. No</t>
  </si>
  <si>
    <t>Username and password are visible in ‘ps’ listing</t>
  </si>
  <si>
    <t>Insecure remote login settings</t>
  </si>
  <si>
    <t>Remote OS authentication</t>
  </si>
  <si>
    <t>Presence of external users</t>
  </si>
  <si>
    <t>Default database users</t>
  </si>
  <si>
    <t>Accounts with password same as the username</t>
  </si>
  <si>
    <t>Accounts with default password unchanged</t>
  </si>
  <si>
    <t>Weak password policy setting</t>
  </si>
  <si>
    <t>Oracle account as a member of OS administrators group</t>
  </si>
  <si>
    <t>Unauthorized access to data dictionary</t>
  </si>
  <si>
    <t>Unauthorized accounts with ‘Any’ privileges</t>
  </si>
  <si>
    <t xml:space="preserve">Insecure system privileges assigned to active / non-default database users </t>
  </si>
  <si>
    <t>Unauthorized users with CATALOG roles</t>
  </si>
  <si>
    <t>Unauthorized users with the DBA role</t>
  </si>
  <si>
    <t>Unauthorized users having access to DBA views and tables in SYS schema</t>
  </si>
  <si>
    <t>Unauthorized accounts granted privilege/roles with the “WITH ADMIN” option</t>
  </si>
  <si>
    <t>Insecure object , system privileges and roles granted to PUBLIC role</t>
  </si>
  <si>
    <t>Unauthorized users with ‘Become User’ privilege</t>
  </si>
  <si>
    <t>Insecure package permissions</t>
  </si>
  <si>
    <t>Insecure Scheduler privilege</t>
  </si>
  <si>
    <t>Insecure File Transfer Privileges</t>
  </si>
  <si>
    <t xml:space="preserve">Insecure session and Oracle resource utilization settings </t>
  </si>
  <si>
    <t>Oracle Auditing not enabled</t>
  </si>
  <si>
    <t>Lack of auditing for SYSDBA and SYSOPER roles</t>
  </si>
  <si>
    <t>Lack of detailed audit settings</t>
  </si>
  <si>
    <t xml:space="preserve">Insecure audit trail data protection </t>
  </si>
  <si>
    <t>Presence of Dormant accounts</t>
  </si>
  <si>
    <t>Insecure UTL_FILE parameters and privileges</t>
  </si>
  <si>
    <t>Unlimited access to ‘tkprof’ utility</t>
  </si>
  <si>
    <t>No password set for the listener service</t>
  </si>
  <si>
    <t>Run time modification of the listener service</t>
  </si>
  <si>
    <t>Web based access to database using iSQL * Plus</t>
  </si>
  <si>
    <t>Unrestricted access to iSQL*Plus</t>
  </si>
  <si>
    <t>Insecure Oracle database release</t>
  </si>
  <si>
    <t>Weak permission on Oracle directories</t>
  </si>
  <si>
    <t xml:space="preserve">Weak permission on critical Oracle files </t>
  </si>
  <si>
    <t>Weak Umask value for Oracle account</t>
  </si>
  <si>
    <t>Unauthorized users in OSDBA and OSOPER roles</t>
  </si>
  <si>
    <t>Administrator Accounts and Database Administrators on Operating System</t>
  </si>
  <si>
    <t>Http and ftp access to the oracle database</t>
  </si>
  <si>
    <t>Connect and Resource Privileges</t>
  </si>
  <si>
    <t>DBLINK Encrypt Login Option</t>
  </si>
  <si>
    <t>PUBLIC Access to DB Objects</t>
  </si>
  <si>
    <t>Public Database Links</t>
  </si>
  <si>
    <t>Archive Log Mode</t>
  </si>
  <si>
    <t>Temporary and Default Tablespace Management</t>
  </si>
  <si>
    <t>Allocation of Unlimited Tablespace</t>
  </si>
  <si>
    <t>Free Disk Space for Tablespaces</t>
  </si>
  <si>
    <t>Default Port numbers</t>
  </si>
  <si>
    <t xml:space="preserve">The possible solutions can be as follows:
Use shell script to supply username and password instead of supplying them at the command line. In this only the string ‘sqlplus’ would be visible in the process listing instead of username and password. Restrict access to the shell script to only DBA groups. An example script is written below:
#!/bin/ksh 
export UP=scott/tiger 
export SCRIPT=script.sql 
{echo ${UP}; cat ${SCRIPT};} | sqlplus 
exit 
Another alternative is to use the /nolog option of SQL*Plus with the username and password hard coded in an SQL script. An example SQL script is written below:
Connect scott/tiger
Select sysdate from dual;
Exit;
At the shell prompt run
Sqlplus /nolog @x.sql
Using /nolog option would show sqlplus /nolog in the process list and not the username and password.
</t>
  </si>
  <si>
    <t xml:space="preserve">Set the REMOTE_LOGIN_PASSWORDFILE parameter to ‘none’:
REMOTE_LOGIN_PASSWORDFILE = NONE
</t>
  </si>
  <si>
    <t xml:space="preserve">Set the OS_ROLES, REMOTE_OS_AUTHENT and REMOTE_OS_ROLES values to FALSE. 
REMOTE_OS_AUTHENT=FALSE
REMOTE_OS_ROLES=FALSE
OS_ROLES = FALSE
</t>
  </si>
  <si>
    <t>Remove all other external users from the database.</t>
  </si>
  <si>
    <t xml:space="preserve">If accounts cannot be linked to an individual or an Oracle feature or application, then these accounts should be initially locked. If no further information is received after a set period of time, then the account should be archived and removed.
Use the following command to lock an account:
alter user &lt;user name&gt; account lock;
Use the following command to delete an account:
drop user &lt;user name&gt; cascade;
SUGGESTED ACCOUNT STATUS
EXPIRED &amp; LOCKED
EXPIRED &amp; LOCKED
OPEN
AURORA$ORB$UNAUTHENTICATED OPEN
BLAKE EXPIRED &amp; LOCKED
EXPIRED &amp; LOCKED
EXPIRED &amp; LOCKED
EXPIRED &amp; LOCKED
EXPIRED &amp; LOCKED
EXPIRED &amp; LOCKED
EXPIRED &amp; LOCKED
EXPIRED &amp; LOCKED
EXPIRED &amp; LOCKED
EXPIRED &amp; LOCKED
EXPIRED &amp; LOCKED
EXPIRED &amp; LOCKED
EXPIRED &amp; LOCKED
EXPIRED &amp; LOCKED
EXPIRED &amp; LOCKED
EXPIRED &amp; LOCKED
OPEN
OUTLN EXPIRED &amp; LOCKED
EXPIRED &amp; LOCKED
EXPIRED &amp; LOCKED
EXPIRED &amp; LOCKED
EXPIRED &amp; LOCKED
EXPIRED &amp; LOCKED
EXPIRED &amp; LOCKED
EXPIRED &amp; LOCKED
EXPIRED &amp; LOCKED
QS_OS EXPIRED &amp; LOCKED
EXPIRED &amp; LOCKED
EXPIRED &amp; LOCKED
EXPIRED &amp; LOCKED
OPEN
OPEN
EXPIRED &amp; LOCKED
EXPIRED &amp; LOCKED
EXPIRED &amp; LOCKED
EXPIRED &amp; LOCKED
EXPIRED &amp; LOCKED
EXPIRED &amp; LOCKED
</t>
  </si>
  <si>
    <t xml:space="preserve">Change the password for accounts which have password same as username using the password command in Oracle or lock/remove the account if not required. Use the following command to change the password for a user:
password &lt;user name&gt;;
</t>
  </si>
  <si>
    <t xml:space="preserve">After installation of Oracle software, change the passwords of the default accounts immediately. Otherwise disable or remove the default accounts if they are not needed.
Use the following command to change the password for a user:
password &lt;user name&gt;;
Use the following command to lock an account:
alter user &lt;user name&gt; account lock;
Use the following command to delete an account:
drop user &lt;user name&gt; cascade;
The default passwords may need to be changed at more than one place i.e. database and other config files used by oracle management applications like Oracle Intelligent Agent which uses the DBSNMP account. Refer to April 2006 Oracle Critical Patch Update(CPU) , Metalink note 361482.1 to download the detailed documents which contains details of how to change the default passwords for about 689 oracle accounts not only in the database but also in config files or elsewhere.
A partial list of usernames with known default passwords is given below:
CHANGE_ON_INSTALL
WOOD
AURORA$ORB$UNAUTHENTICATED INVALID
PAPER
CLOTH
STEEL
TIGER
MANAGER
TRACE
DSSYS
The default passwords may need to be changed at more than one place i.e. database and other config files used by oracle management applications like Oracle Intelligent Agent which uses the DBSNMP account. Refer to April 2006 Oracle Critical Patch Update(CPU) , Metalink note 361482.1 to download the detailed documents which contains details of how to change the default passwords for about 689 oracle accounts not only in the database but also in config files or elsewhere.
</t>
  </si>
  <si>
    <t xml:space="preserve">The password policy can be enabled by altering the DEFAULT profile or the respective profile of the user. Use the following SQL to set the password policy according to the company policy. A sample policy for the DEFAULT profile is defined as follows:
alter profile default
limit failed_login_attempts 3
password_life_time 50
password_reuse_max 10
password_reuse_time unlimited
password_lock_time 1
password_grace_time 3
password_verify_function verify_function;
</t>
  </si>
  <si>
    <t>From the /etc/group file remove the Oracle account from the root group if it is associated with root. Do not assign the root group as primary or secondary group to the Oracle account. Also do not change the UID of the oracle user to 0(which is the root user); if the UID is 0, change it to that of a normal user.</t>
  </si>
  <si>
    <t xml:space="preserve">Shutdown the database and set the following parameter to FALSE and then start the database.
O7_DICTIONARY_ACCESSIBILITY=FALSE 
The ‘O’ is the letter not number.
</t>
  </si>
  <si>
    <t xml:space="preserve">Check which users have the privileges with ANY option. Revoke this privilege from any unauthorized user using the following command: 
revoke privilege_name from &lt;user name&gt;
By default only following users and roles have ANY privilege in the database:
ROLES
SYS 
SYSTEM AQ_ADMINISTRATOR_ROLE
MDSYS 
SYS JAVADEBUGPRIV
TRACESVR OEM_MONITOR 
WKSYS
To do an analysis for this check, we need to look for the privileges as mentioned in the table below:
PRIVILEGE
Grant Any Object Privilege
Grant Any Privilege
Grant Any Role
Alter Any Role
Alter Any Table
Alter Any Trigger
Alter Any Procedure
BACKUP ANY TABLE
Drop Any Role
Drop Any Table
Drop Any Trigger
Drop Any Procedure
Select Any Dictionary
Select Any Table
Delete Any Table
Insert Any Table
Update Any table
The above list of ‘ANY’ privileges are only some of the critical privileges, Other privileges also need to be audited and reported. It is left to the discretion of the auditee company to review and revoke the ‘ANY’ privileges reported. The list of default users can vary from version to version.
</t>
  </si>
  <si>
    <t>Check the system privileges assigned to users. Revoke system privilege from any unauthorized user using the following command: 
revoke privilege_name from &lt;user name&gt;
revoke privilege_name from &lt;role name&gt;
Following are the system privileges which should be reviewed,
PRIVILEGE
CREATE USER
DROP USER
ALTER USER
CREATE ROLE
ALTER ROLE
DROP ROLE
CREATE PROFILE
ALTER PROFILE
DROP PROFILE
CREATE LIBRARY
ALTER SYSTEM</t>
  </si>
  <si>
    <t xml:space="preserve">Revoke the catalog roles from those roles and users that do not need them. This is done with the following SQL:
revoke select_catalog_role from &lt;user name&gt;;
revoke Execute_catalog_role from &lt;user name&gt;;
revoke Delete_catalog_role from &lt;user name&gt;;
The list of default users can vary in different versions of oracle. 
By default following roles &amp; users have above mentioned roles in the database.
GRANTED_ROLE
--------------------
DELETE_CATALOG_ROLE
EXECUTE_CATALOG_ROLE
SELECT_CATALOG_ROLE
EXP_FULL_DATABASE EXECUTE_CATALOG_ROLE
EXP_FULL_DATABASE SELECT_CATALOG_ROLE
IMP_FULL_DATABASE EXECUTE_CATALOG_ROLE
IMP_FULL_DATABASE SELECT_CATALOG_ROLE
SELECT_CATALOG_ROLE
DELETE_CATALOG_ROLE
EXECUTE_CATALOG_ROLE
SELECT_CATALOG_ROLE
</t>
  </si>
  <si>
    <t xml:space="preserve">Any user who does not need the role DBA should have this role revoked as follows:
revoke DBA from &lt;user&gt;;
Always use the least privilege principle and grant only the privileges needed to users.
By default only following users have DBA role:
ADMIN_OPTION
-----------------
NO
YES
YES
NO
</t>
  </si>
  <si>
    <t xml:space="preserve">Restrict access to these views based on requirement. In general revoke the select permission from all roles except the default listed below. 
By default following users and roles have privileges on DBA views.
TABLE_NAME
----------------
SYSFILES
SELECT_CATALOG_ROLE DBA_ROLES
SELECT_CATALOG_ROLE DBA_ROLE_PRIVS
SELECT_CATALOG_ROLE DBA_SYS_PRIVS
DBA_ROLE_PRIVS
DBA_SYS_PRIVS
DBA_ROLES
DBA_USERS
USER$
USER$
USER$
DBA_ROLE_PRIVS
</t>
  </si>
  <si>
    <t xml:space="preserve">Revoke WITH ADMIN privilege from any unauthorized user except the default users and then grant the required privileges explicitly. 
By default WITH ADMIN OPTION is granted to the following roles and users:
DBA, AQ_ADMINISTRATOR_ROLE, SYS, SYSTEM, WKSYS, MDSYS, WMSYS
</t>
  </si>
  <si>
    <t xml:space="preserve">Revoke privilege on objects from PUBLIC using the following statement: 
revoke &lt;privilege&gt; on &lt;object&gt; from public;
Revoke privileges from PUBLIC using the following statement:
revoke &lt;privilege&gt; from public;
</t>
  </si>
  <si>
    <t xml:space="preserve">Any users or roles that have this privilege should be reviewed and the privilege revoked if not necessary. This can be done as follows:
revoke become user from &lt;user name&gt;;
By default only following users have BECOME USER privilege in the database:
PRIVILEGE
----------------
BECOME USER
BECOME USER
IMP_FULL_DATABASE BECOME USER
BECOME USER
BECOME USER
BECOME USER
</t>
  </si>
  <si>
    <t xml:space="preserve">Make sure only the users with DBA role have permissions over UTL_SMTP, UTL_HTTP, UTL_TCP and UTL_FILE_DIR packages. 
Some users with DBA role are: 
DBA, SYS, CTXSYS, MDSYS, OLAPSYS and WMSYS.
</t>
  </si>
  <si>
    <t xml:space="preserve">It is recommended that only privileged users have access to the package, and that EXECUTE privilege be revoked from PUBLIC role. Grant the CREATE JOB system privilege only to regular users who need to be able to use the Scheduler to schedule and run jobs. Granting any other Scheduler system privilege or role should not be done without great caution. In particular, the CREATE ANY JOB system privilege and the SCHEDULER_ADMIN role, which includes it, are very powerful because they allow execution of code as any user. They should only be granted to very powerful roles or users. Also it is recommended to apply patches listed in alert#68 released by oracle.
http://www.oracle.com/technology/deploy/security/pdf/2004alert68.pdf
Metalink document ID 281189.1 at 
http://metalink.oracle.com/metalink/plsql/ml2_documents.showDocument?p_database_id=NOT&amp;p_id=281189.1
</t>
  </si>
  <si>
    <t>It is recommended that only privileged users have access to the package, and that EXECUTE privilege be revoked from PUBLIC role. Directory objects should not point to database datafile and control file locations. For checking the file system paths for data files and control files refer to the reference outputs titled ‘DATA FILE LOCATION’ and ‘CONTOL FILE LOCATION’.</t>
  </si>
  <si>
    <t xml:space="preserve">Always create separate profiles specific to the need of the users and assign these new profiles to users instead of the DEFAULT profile. 
Also edit the DEFAULT profile to limit the number of concurrent sessions and session time allowed:
alter profile default limit SESSIONS_PER_USER 1;
alter profile default limit CPU_PER_SESSION UNLIMITED;
alter profile default limit CPU_PER_CALL UNLIMITED;
alter profile default limit CONNECT_TIME UNLIMITED;
alter profile default limit IDLE_TIME 30;
alter profile default limit LOGICAL_READS_PER_SESSION UNLIMITED;
alter profile default limit LOGICAL_READS_PER_CALL UNLIMITED;
alter profile default limit PRIVATE_SGA UNLIMITED;
alter profile default limit COMPOSITE_LIMIT UNLIMITED;
Set resource_limit parameter to true in the initialization parameter file and restart the database.
</t>
  </si>
  <si>
    <t xml:space="preserve">Enable basic auditing in the database by setting the following initialization parameter:
AUDIT_TRAIL = DB
Or
AUDIT_TRAIL = OS
AUDIT_FILE_DEST = &lt;file name with path&gt;
</t>
  </si>
  <si>
    <t xml:space="preserve">Set the following parameter:
AUDIT_SYS_OPERATIONS = TRUE
</t>
  </si>
  <si>
    <t xml:space="preserve">Enable auditing for critical actions by issuing the commands as given below:
audit session;
audit create role;
audit create profile;
audit create user;
audit create tablespace;
audit create public database link;
audit grant any role;
audit grant any privilege;
audit drop tablespace;
audit drop user;
audit drop public database link;
audit drop any role;
audit drop profile;
audit alter system;
audit alter session;
audit alter user;
audit alter tablespace;
audit alter database;
audit alter any role;
audit alter profile;
audit all on AUD$ by access;
Protect the audit trail data with AUDIT ALL ON AUD$ BY ACCESS command. This will alert administrators on attempts to alter the audit trail. The above list of auditing commands do not cover all the auditing required for oracle, however they represent some of the key privilege statements that may need to be audited for any oracle database. </t>
  </si>
  <si>
    <t>Revoke the audit privilege from users who are not supposed to manage audit trail data.
revoke &lt;privilege&gt; from &lt;user name&gt;;
It is also important to review the backup procedures used to protect the audit trail data. Ensure that the audit records are backed up regularly. 
By default only following users have audit privilege:
PRIVILEGE
--------------
AUDIT ANY
AUDIT SYSTEM
AUDIT ANY
AUDIT SYSTEM
AUDIT ANY
AUDIT ANY
AUDIT SYSTEM
AUDIT ANY
AUDIT SYSTEM</t>
  </si>
  <si>
    <t xml:space="preserve">Any dormant account should be initially locked and later removed. Determine the owner of the stale logins and notify them that the login ID is inactive and will be removed.
This check would be successful only if auditing has been enabled in the database i.e. if the audit_trail parameter is set to DB and if the auditing of user session creations i.e “audit session” is done for each user in the database.
</t>
  </si>
  <si>
    <t xml:space="preserve">Revoke execute permissions on UTL_FILE package from all users other than the DBA users using the following SQL:
revoke execute on utl_file from USERNAME;
Make sure permissions to the UTL_FILE package are given only to the users with DBA role. 
Also ensure that utl_file_dir and user_dump_dest are not set to the same value or ‘*’.
Some users with DBA role are: DBA, SYS, CTXSYS, MDSYS, OLAPSYS and WMSYS.
</t>
  </si>
  <si>
    <t xml:space="preserve">Restrict the access to this utility by setting its permission to 0700. 
# chmod 0700 $ORACLE_HOME/bin/ tkprof
Remove tkprof utility if not required.
</t>
  </si>
  <si>
    <t xml:space="preserve">Set an encrypted password for the listener service. 
LSNRCTL&gt; SET SAVE_CONFIG_ON_STOP ON
LSNRCTL&gt; CHANGE_PASSOWRD
Old password: &lt;enter&gt;
New password: &lt;new_password&gt;
Reenter the new password: &lt;new_password&gt;
LSNRCTL&gt; SET PASSWORD 
Password: &lt;new_password&gt;
LSNRCTL&gt; Reload
Restrict read access to the listener.ora file to prevent unauthorized users from getting password if plaintext password is set. 
VA script checks for listener service running on default port 1521 only hence in case the command “lsnrctl status” fails to give the required the output then refer to the output of the next check which dumps the entire listener.ora file.
</t>
  </si>
  <si>
    <t xml:space="preserve">Add the following line to the listener.ora file where listener name is the actual listener name in the listener.ora file:
ADMIN_RESTRICTIONS_[listener name] = ON
</t>
  </si>
  <si>
    <t xml:space="preserve">Disable iSQL*Plus using following steps:
Stop the oracle http server.
Open the oracle_apache.conf file in an editor. This file is located at:
$ORACLE_HOME/Apache/Apache/conf
Comment out the following line by adding a ‘#’ character in the beginning:
# include “ORACLE_HOME/sqlplus/admin/isqlplus.conf”
Save the oracle_apache.conf file and restart the oracle http server.
</t>
  </si>
  <si>
    <t xml:space="preserve">Edit the isqlplus.conf file and put following lines:
&lt;location /isqlplus&gt;
SetHandler iplus-handler
Order deny, allow
AuthType Basic
AuthName ‘iSQL*Plus’
AuthUserFile %ORACLE_HOME%\sqlplus\admin\iplus.pw
Require valid-user
&lt;/location&gt;
The file iplus.pw is the file that would include the OHS authentication usernames and passwords for user connections. Now, when a user connects, they are required to supply their oracle database username and password as well as oracle http server username and password.
</t>
  </si>
  <si>
    <t xml:space="preserve">Latest patch level for oracle 9i is ‘10.2.0.4’. In addition to this oracle release critical patch updates or CPUs every quarter starting from month of January every year. To get information on latest critical patches please view oracle’s very own security alerts site.
http://www.oracle.com/technology/deploy/security/alerts.htm </t>
  </si>
  <si>
    <t xml:space="preserve">Use the following command to set the permissions:
Home Directory
# chmod 750 $ORACLE_HOME/bin
Executables Directory
# chmod 755 $ORACLE _HOME
Trace Directories
# chmod 750 $ORACLE_BASE/admin/&lt;SID&gt;
PERMISSION
(750) rwxr-x---
(755) rwxr-xr-x
(750) rwxr-x---
</t>
  </si>
  <si>
    <t>Configure umask with a value of 022 for the oracle account.</t>
  </si>
  <si>
    <t>Add only authorized OS users to the DBA groups. Remove any unauthorized OS users from the DBA group in the /etc/group file. Do not assign the dba or oper group as primary or secondary group to any other OS user. The Unix OS ‘root’ should not be part of any of these groups.</t>
  </si>
  <si>
    <t xml:space="preserve">Assign separate users to the Oracle DBA Group and Administrators Group of the operating system. </t>
  </si>
  <si>
    <t>Disable the ports 2100 and 8080 if not required. This can be done by editing the"SPFILETEST.ORA" file and commenting the following line using a ‘#’ character:
# dispatcher=(PROTOCOL=TCP) (SERVICE=&lt;sid&gt;XDB)
Shutdown and restart the database after making the changes.</t>
  </si>
  <si>
    <t xml:space="preserve">Make sure only users with DBA role are granted CONNECT and RESOURCE privileges.
Some users with DBA role are: DBA, SYS, CTXSYS, MDSYS, OLAPSYS and WMSYS.
Revoke these privileges from any other users except those with the DBA role.
To revoke CONNECT privilege from users use the following query:
revoke “CONNECT” from “&lt;USERNAME&gt;”;
To revoke RESOURCE privilege from users use the following query:
revoke “RESOURCE” form “&lt;USERNAME&gt;”;
</t>
  </si>
  <si>
    <t xml:space="preserve">To enable DBLINK_ENCRYPT_LOGIN follow the guidelines below:
Open Oracle Enterprise Manager Console
Connect as SYSDBA with SYS as the Username
Navigate to Database &gt; Instance &gt; Configuration.
In the General tab click on ‘All Initialization Parameters’.
Set the value of the parameter DBLINK_ENCRYPT_LOGIN to TRUE and click on Apply.
Select Transactional and click on OK.
</t>
  </si>
  <si>
    <t>Make sure the role PUBLIC does not have access over ALL_USER, ALL_TAB_PRIVS, ALL_DB_LINKS and ALL_SOURCE objects. This can be done as follows: revoke (privilege) on (objectname) from PUBLIC;</t>
  </si>
  <si>
    <t>Never create a PUBLIC database link. If already created, drop the link and create it again without PUBLIC access.</t>
  </si>
  <si>
    <t xml:space="preserve">To set the parameter LOG_MODE to ARCHIVELOG follow the following procedure:
Login into the database as SYSDBA from command prompt.
Pass the following commands :
shutdown
startup mount
alter database archivelog;
</t>
  </si>
  <si>
    <t xml:space="preserve">To reassign Default and Temporary Tablespaces use the following query:
ALTER USER "&lt;USERNAME&gt;" DEFAULT TABLESPACE "&lt;TABLESPACE&gt;" TEMPORARY TABLESPACE "&lt;TABLESPACE&gt;";
</t>
  </si>
  <si>
    <t xml:space="preserve">Revoke the UNLIMITED TABLESPACE privilege from users using the following query:
revoke UNLIMITED TABLESPACE from USERNAME;
</t>
  </si>
  <si>
    <t xml:space="preserve">Assign additional disk space to Tablespaces that are running out of free disk space using the following query:
ALTER DATABASE DATAFILE '&lt;FILENAME WTH COMPLETE PATH&gt;' RESIZE &lt;NEW SIZE IN MEGABYTES&gt;;
</t>
  </si>
  <si>
    <t xml:space="preserve">To change the default port numbers, follow this procedure:
Browse to $ORACLE_HOME/network/admin/
Edit the tnsnames.ora and listener.ora to change the default port numbers from 1521, 1526 or 1527 to any other available ports.
Save the files and restart Oracle.
</t>
  </si>
  <si>
    <t>Oracle Database</t>
  </si>
  <si>
    <t>ORA_U_01</t>
  </si>
  <si>
    <t>ORA_U_02</t>
  </si>
  <si>
    <t>ORA_U_03</t>
  </si>
  <si>
    <t>ORA_U_04</t>
  </si>
  <si>
    <t>ORA_U_05</t>
  </si>
  <si>
    <t>ORA_U_06</t>
  </si>
  <si>
    <t>ORA_U_07</t>
  </si>
  <si>
    <t>ORA_U_08</t>
  </si>
  <si>
    <t>ORA_U_09</t>
  </si>
  <si>
    <t>ORA_U_10</t>
  </si>
  <si>
    <t>ORA_U_11</t>
  </si>
  <si>
    <t>ORA_U_12</t>
  </si>
  <si>
    <t>ORA_U_13</t>
  </si>
  <si>
    <t>ORA_U_14</t>
  </si>
  <si>
    <t>ORA_U_15</t>
  </si>
  <si>
    <t>ORA_U_16</t>
  </si>
  <si>
    <t>ORA_U_17</t>
  </si>
  <si>
    <t>ORA_U_18</t>
  </si>
  <si>
    <t>ORA_U_19</t>
  </si>
  <si>
    <t>ORA_U_20</t>
  </si>
  <si>
    <t>ORA_U_21</t>
  </si>
  <si>
    <t>ORA_U_22</t>
  </si>
  <si>
    <t>ORA_U_23</t>
  </si>
  <si>
    <t>ORA_U_24</t>
  </si>
  <si>
    <t>ORA_U_25</t>
  </si>
  <si>
    <t>ORA_U_26</t>
  </si>
  <si>
    <t>ORA_U_27</t>
  </si>
  <si>
    <t>ORA_U_28</t>
  </si>
  <si>
    <t>ORA_U_29</t>
  </si>
  <si>
    <t>ORA_U_30</t>
  </si>
  <si>
    <t>ORA_U_31</t>
  </si>
  <si>
    <t>ORA_U_32</t>
  </si>
  <si>
    <t>ORA_U_33</t>
  </si>
  <si>
    <t>ORA_U_34</t>
  </si>
  <si>
    <t>ORA_U_35</t>
  </si>
  <si>
    <t>ORA_U_36</t>
  </si>
  <si>
    <t>ORA_U_37</t>
  </si>
  <si>
    <t>ORA_U_38</t>
  </si>
  <si>
    <t>ORA_U_39</t>
  </si>
  <si>
    <t>ORA_U_40</t>
  </si>
  <si>
    <t>ORA_U_41</t>
  </si>
  <si>
    <t>ORA_U_42</t>
  </si>
  <si>
    <t>ORA_U_43</t>
  </si>
  <si>
    <t>ORA_U_44</t>
  </si>
  <si>
    <t>ORA_U_45</t>
  </si>
  <si>
    <t>ORA_U_46</t>
  </si>
  <si>
    <t>ORA_U_47</t>
  </si>
  <si>
    <t>ORA_U_48</t>
  </si>
  <si>
    <t>ORA_U_49</t>
  </si>
  <si>
    <t>Basic Hygiene &amp; OS Controls</t>
  </si>
  <si>
    <t>Non-performance of backup log reviews</t>
  </si>
  <si>
    <t>Backup log review should be performed on regular interval and analysis report should be submitted to Airtel</t>
  </si>
  <si>
    <t>Default databases created during server installation still running on production environment</t>
  </si>
  <si>
    <t>There should not be any default instance on the DB.</t>
  </si>
  <si>
    <t>Communication between HSM-Transaction server is not secure</t>
  </si>
  <si>
    <t>The communication between these servers should be on HTTPS</t>
  </si>
  <si>
    <t xml:space="preserve">MCOM SMSC communicating with AM System on SMPP protocol &amp; contents like PIN, Account number getting written onto CDR file also for offline transactions. </t>
  </si>
  <si>
    <t>It should be on SMPPS(HTTPS). CDR needs to be encrypted</t>
  </si>
  <si>
    <t>USSD to AM system communication is not secure.</t>
  </si>
  <si>
    <t>IN to AM System communication is not secure.</t>
  </si>
  <si>
    <t xml:space="preserve">IPsec needs to implmented inspite of proprietary protocol </t>
  </si>
  <si>
    <t>Previous Audit Learning</t>
  </si>
  <si>
    <t>Compliance
Yes/No</t>
  </si>
  <si>
    <r>
      <rPr>
        <sz val="11"/>
        <color theme="1"/>
        <rFont val="Calibri"/>
        <family val="2"/>
        <scheme val="minor"/>
      </rPr>
      <t xml:space="preserve"> Remote access to the network shall be via an approved dial-in, VPN or SSL connection.</t>
    </r>
  </si>
  <si>
    <r>
      <rPr>
        <sz val="11"/>
        <color theme="1"/>
        <rFont val="Calibri"/>
        <family val="2"/>
        <scheme val="minor"/>
      </rPr>
      <t xml:space="preserve"> All remote connections shall be encrypted.</t>
    </r>
  </si>
  <si>
    <r>
      <rPr>
        <sz val="11"/>
        <color theme="1"/>
        <rFont val="Calibri"/>
        <family val="2"/>
        <scheme val="minor"/>
      </rPr>
      <t xml:space="preserve"> All network components not in use shall be disabled or removed to prevent inadvertent access</t>
    </r>
  </si>
  <si>
    <r>
      <rPr>
        <sz val="11"/>
        <color theme="1"/>
        <rFont val="Calibri"/>
        <family val="2"/>
        <scheme val="minor"/>
      </rPr>
      <t xml:space="preserve"> All unnecessary software, network protocols, bindings &amp; services shall be removed from the system.</t>
    </r>
  </si>
  <si>
    <r>
      <rPr>
        <sz val="11"/>
        <color theme="1"/>
        <rFont val="Calibri"/>
        <family val="2"/>
        <scheme val="minor"/>
      </rPr>
      <t xml:space="preserve"> Unwanted network clients, services and protocols shall be disabled.</t>
    </r>
  </si>
  <si>
    <r>
      <rPr>
        <sz val="11"/>
        <color theme="1"/>
        <rFont val="Calibri"/>
        <family val="2"/>
        <scheme val="minor"/>
      </rPr>
      <t xml:space="preserve"> Information processing systems and facilities shall be monitored for security, availability and performance. This shall include</t>
    </r>
  </si>
  <si>
    <r>
      <t>a.</t>
    </r>
    <r>
      <rPr>
        <sz val="11"/>
        <color theme="1"/>
        <rFont val="Calibri"/>
        <family val="2"/>
        <scheme val="minor"/>
      </rPr>
      <t>       Functioning of the access control mechanisms</t>
    </r>
  </si>
  <si>
    <r>
      <t>b.</t>
    </r>
    <r>
      <rPr>
        <sz val="11"/>
        <color theme="1"/>
        <rFont val="Calibri"/>
        <family val="2"/>
        <scheme val="minor"/>
      </rPr>
      <t>      HVAC units, power units, UPS systems</t>
    </r>
  </si>
  <si>
    <r>
      <t>c.</t>
    </r>
    <r>
      <rPr>
        <sz val="11"/>
        <color theme="1"/>
        <rFont val="Calibri"/>
        <family val="2"/>
        <scheme val="minor"/>
      </rPr>
      <t>       Network connectivity within the network and with service providers</t>
    </r>
  </si>
  <si>
    <r>
      <rPr>
        <sz val="11"/>
        <color theme="1"/>
        <rFont val="Calibri"/>
        <family val="2"/>
        <scheme val="minor"/>
      </rPr>
      <t xml:space="preserve"> IT and application development teams shall use the built-in automated audit trails for all critical system components to be able to reconstruct the following events:</t>
    </r>
  </si>
  <si>
    <r>
      <t>a.</t>
    </r>
    <r>
      <rPr>
        <sz val="11"/>
        <color theme="1"/>
        <rFont val="Calibri"/>
        <family val="2"/>
        <scheme val="minor"/>
      </rPr>
      <t>       All actions taken by users with administrative privileges</t>
    </r>
  </si>
  <si>
    <r>
      <t>b.</t>
    </r>
    <r>
      <rPr>
        <sz val="11"/>
        <color theme="1"/>
        <rFont val="Calibri"/>
        <family val="2"/>
        <scheme val="minor"/>
      </rPr>
      <t>      Invalid logical access attempts</t>
    </r>
  </si>
  <si>
    <r>
      <t>c.</t>
    </r>
    <r>
      <rPr>
        <sz val="11"/>
        <color theme="1"/>
        <rFont val="Calibri"/>
        <family val="2"/>
        <scheme val="minor"/>
      </rPr>
      <t>       Use of identification and authentication mechanisms</t>
    </r>
  </si>
  <si>
    <r>
      <t>d.</t>
    </r>
    <r>
      <rPr>
        <sz val="11"/>
        <color theme="1"/>
        <rFont val="Calibri"/>
        <family val="2"/>
        <scheme val="minor"/>
      </rPr>
      <t>      Initialization of the audit logs</t>
    </r>
  </si>
  <si>
    <r>
      <rPr>
        <sz val="11"/>
        <color theme="1"/>
        <rFont val="Calibri"/>
        <family val="2"/>
        <scheme val="minor"/>
      </rPr>
      <t xml:space="preserve"> Audit logging shall be configured to track the following events:</t>
    </r>
  </si>
  <si>
    <r>
      <t>a.</t>
    </r>
    <r>
      <rPr>
        <sz val="11"/>
        <color theme="1"/>
        <rFont val="Calibri"/>
        <family val="2"/>
        <scheme val="minor"/>
      </rPr>
      <t>       All Administrator activity (startups/shutdowns and related logging, errors and exceptions)</t>
    </r>
  </si>
  <si>
    <r>
      <t>b.</t>
    </r>
    <r>
      <rPr>
        <sz val="11"/>
        <color theme="1"/>
        <rFont val="Calibri"/>
        <family val="2"/>
        <scheme val="minor"/>
      </rPr>
      <t>      All System Events/Activity</t>
    </r>
  </si>
  <si>
    <r>
      <t>c.</t>
    </r>
    <r>
      <rPr>
        <sz val="11"/>
        <color theme="1"/>
        <rFont val="Calibri"/>
        <family val="2"/>
        <scheme val="minor"/>
      </rPr>
      <t>       Account Logon events (successes and failures)</t>
    </r>
  </si>
  <si>
    <r>
      <t>d.</t>
    </r>
    <r>
      <rPr>
        <sz val="11"/>
        <color theme="1"/>
        <rFont val="Calibri"/>
        <family val="2"/>
        <scheme val="minor"/>
      </rPr>
      <t>      Account management events (user or group creation, change, deletion)</t>
    </r>
  </si>
  <si>
    <r>
      <t>e.</t>
    </r>
    <r>
      <rPr>
        <sz val="11"/>
        <color theme="1"/>
        <rFont val="Calibri"/>
        <family val="2"/>
        <scheme val="minor"/>
      </rPr>
      <t>       Password activity (set, change, invalid attempts, disabled and lockouts)</t>
    </r>
  </si>
  <si>
    <r>
      <t>f.</t>
    </r>
    <r>
      <rPr>
        <sz val="11"/>
        <color theme="1"/>
        <rFont val="Calibri"/>
        <family val="2"/>
        <scheme val="minor"/>
      </rPr>
      <t>       User rights policy changes</t>
    </r>
  </si>
  <si>
    <r>
      <rPr>
        <sz val="11"/>
        <color theme="1"/>
        <rFont val="Calibri"/>
        <family val="2"/>
        <scheme val="minor"/>
      </rPr>
      <t> The logs shall not be overwritten or rolled over. They should be periodically archived to a secure location.</t>
    </r>
  </si>
  <si>
    <r>
      <rPr>
        <sz val="11"/>
        <color theme="1"/>
        <rFont val="Calibri"/>
        <family val="2"/>
        <scheme val="minor"/>
      </rPr>
      <t xml:space="preserve"> Access to the Log files shall be restricted to those with an approved business need.</t>
    </r>
  </si>
  <si>
    <r>
      <t>a.</t>
    </r>
    <r>
      <rPr>
        <sz val="11"/>
        <color theme="1"/>
        <rFont val="Calibri"/>
        <family val="2"/>
        <scheme val="minor"/>
      </rPr>
      <t>       Applicable regulatory  requirements for retention shall be identified</t>
    </r>
  </si>
  <si>
    <r>
      <t>b.</t>
    </r>
    <r>
      <rPr>
        <sz val="11"/>
        <color theme="1"/>
        <rFont val="Calibri"/>
        <family val="2"/>
        <scheme val="minor"/>
      </rPr>
      <t>      IT shall provide for retaining the logs as identified by above requirements</t>
    </r>
  </si>
  <si>
    <r>
      <rPr>
        <sz val="11"/>
        <color theme="1"/>
        <rFont val="Calibri"/>
        <family val="2"/>
        <scheme val="minor"/>
      </rPr>
      <t xml:space="preserve"> Monitoring the use of information processing facilities shall be documented and explicitly authorized</t>
    </r>
  </si>
  <si>
    <t>Operation Security Standard Checklist</t>
  </si>
  <si>
    <t>No proper Patch Management</t>
  </si>
  <si>
    <t>Patch Management has to implemented through proper process as per company policy</t>
  </si>
  <si>
    <t>Proper artefacts needed</t>
  </si>
  <si>
    <t>For every hardening activity done, proper artefact should be there to support the claim.</t>
  </si>
  <si>
    <t>CIS_FW_01</t>
  </si>
  <si>
    <t xml:space="preserve">Configuring for a standard NTP server. </t>
  </si>
  <si>
    <t>SNMP community public &amp; Private forbidden</t>
  </si>
  <si>
    <t>Restircted Admin &amp; Normal user access</t>
  </si>
  <si>
    <r>
      <rPr>
        <b/>
        <sz val="11"/>
        <color indexed="8"/>
        <rFont val="Calibri"/>
        <family val="2"/>
        <scheme val="minor"/>
      </rPr>
      <t xml:space="preserve">Administrative privileges </t>
    </r>
    <r>
      <rPr>
        <sz val="11"/>
        <color indexed="8"/>
        <rFont val="Calibri"/>
        <family val="2"/>
        <scheme val="minor"/>
      </rPr>
      <t xml:space="preserve">
“Hostname(config)# privilege configure level 15”
</t>
    </r>
    <r>
      <rPr>
        <b/>
        <sz val="11"/>
        <color indexed="8"/>
        <rFont val="Calibri"/>
        <family val="2"/>
        <scheme val="minor"/>
      </rPr>
      <t>LAN administrators, Operations and Security should have read only privileges.</t>
    </r>
    <r>
      <rPr>
        <sz val="11"/>
        <color indexed="8"/>
        <rFont val="Calibri"/>
        <family val="2"/>
        <scheme val="minor"/>
      </rPr>
      <t xml:space="preserve">
 “Hostname(config)# privilege configure level 5”
Privilege Level  should be less than 15 for other users
</t>
    </r>
  </si>
  <si>
    <r>
      <rPr>
        <b/>
        <sz val="11"/>
        <color indexed="8"/>
        <rFont val="Calibri"/>
        <family val="2"/>
        <scheme val="minor"/>
      </rPr>
      <t xml:space="preserve">Disable default SNMP public community string </t>
    </r>
    <r>
      <rPr>
        <sz val="11"/>
        <color indexed="8"/>
        <rFont val="Calibri"/>
        <family val="2"/>
        <scheme val="minor"/>
      </rPr>
      <t xml:space="preserve">
“Hostname(config)# no snmp-server community public”
“Hostname(config)# no snmp-server community private”
</t>
    </r>
  </si>
  <si>
    <r>
      <rPr>
        <b/>
        <sz val="11"/>
        <color indexed="8"/>
        <rFont val="Calibri"/>
        <family val="2"/>
        <scheme val="minor"/>
      </rPr>
      <t>The possible solutions can be as follows:</t>
    </r>
    <r>
      <rPr>
        <sz val="11"/>
        <color indexed="8"/>
        <rFont val="Calibri"/>
        <family val="2"/>
        <scheme val="minor"/>
      </rPr>
      <t xml:space="preserve">
Devices which generate logs must be synchronized with a standard time server to avoid discrepancy in event analysis.  
“Hostname(config)# ntp server &lt;ip_address&gt;”
(Example: if NTP server is running at 10.13.1.2740)
“Hostname(config)# ntp server 10.13.1.2740 source INTERFACE-NAME
</t>
    </r>
  </si>
  <si>
    <t>Configuration Backup</t>
  </si>
  <si>
    <t>Unused Interfaces</t>
  </si>
  <si>
    <t xml:space="preserve">Unused interfaces must be shutdown and access to these  should be denied.
“Hostname(config-if)# interface &lt;interface-name&gt; shutdown”
“Hostname-con-if# shutdown”
</t>
  </si>
  <si>
    <t xml:space="preserve">No Telnet Access, should be via SSH </t>
  </si>
  <si>
    <t>Configuration Backup should be taken by end of the day, if any change(s) is made in the configuration file. Else should be weekly</t>
  </si>
  <si>
    <r>
      <t xml:space="preserve">Prohibit telnet access to the firewall device, use only SSH v2.x Sessions to access. 
SSH should only  be allowed from secured zones of trust
</t>
    </r>
    <r>
      <rPr>
        <b/>
        <sz val="11"/>
        <color indexed="8"/>
        <rFont val="Calibri"/>
        <family val="2"/>
        <scheme val="minor"/>
      </rPr>
      <t>To configure SSH:</t>
    </r>
    <r>
      <rPr>
        <sz val="11"/>
        <color indexed="8"/>
        <rFont val="Calibri"/>
        <family val="2"/>
        <scheme val="minor"/>
      </rPr>
      <t xml:space="preserve">
1. Hostname(config)# crypto key generate rsa modulus 1024
2. Hostname(config)# ssh &lt;ip_address&gt; &lt;netmask&gt; &lt;interface_name&gt;
For example, to let a host on the internal interface with an address of 10.1.1.25 access the Security Appliance using SSH, enter the following: ssh 10.1.1.25 255.255.255.255 inside
3. Hostname(config)#  ssh timeout 10
</t>
    </r>
  </si>
  <si>
    <t>Create Warnings for Network and Physical Access Service.</t>
  </si>
  <si>
    <r>
      <t xml:space="preserve">The contents mentioned should be displayed after all successful logins, no matter where the user is logging in from.
</t>
    </r>
    <r>
      <rPr>
        <b/>
        <sz val="11"/>
        <color indexed="8"/>
        <rFont val="Calibri"/>
        <family val="2"/>
        <scheme val="minor"/>
      </rPr>
      <t>As mentioned below:</t>
    </r>
    <r>
      <rPr>
        <sz val="11"/>
        <color indexed="8"/>
        <rFont val="Calibri"/>
        <family val="2"/>
        <scheme val="minor"/>
      </rPr>
      <t xml:space="preserve">
Proper Business Use Notices/Banners similar to the one given below - approved by the Bharti Information Security Council - must be present on all devices that are installed on the Network.
Hostname(config)#  banner exec  !!!WARNING!!!
Hostname(config)#  banner exec ###########################################
Hostname(config)#  banner exec ACCESS TO THIS SYSTEM IS STRICTLY RESTRICTED TO AUTHORIZED PERSONS ONLY.
Hostname(config)#  banner exec UNAUTHORIZED ACCESS TO THIS SYSTEM IS NOT ALLOWED AND EVERY ACTIVITY IS MONITORED ON THIS SYSTEM.
Hostname(config)#  banner exec ###########################################
</t>
    </r>
  </si>
  <si>
    <t>Logging &amp; Identity</t>
  </si>
  <si>
    <t xml:space="preserve">Logging must be enabled to monitor both operational and security related events.
“Hostname(config)#  logging enable ”
Define one unique identifier for your firewall that also appears in the text of each Syslog .
Hostname(config)# logging device-id {context-name | hostname | ipaddress if_name | string text}
</t>
  </si>
  <si>
    <t>Logging Host</t>
  </si>
  <si>
    <t xml:space="preserve">The firewall is configured to send the firewall logs to one or more syslog servers if available.
“Hostname(config)#  logging host [interface] ip_address [protocol/port]”
(Example: “Hostname(config)#  logging host inside 10.10.10.10”)
</t>
  </si>
  <si>
    <t>Logging timestamps</t>
  </si>
  <si>
    <t>Require timestamps in log messages.
“Hostname(config)#  logging timestamp”</t>
  </si>
  <si>
    <t>Logs Storage</t>
  </si>
  <si>
    <t>logging asdm</t>
  </si>
  <si>
    <t>Set logging level for ASDM with level infirmational to see the access logs in asdm for troubleshooting purpose
hostname(config)# logging asdm informational</t>
  </si>
  <si>
    <t>Userids</t>
  </si>
  <si>
    <t xml:space="preserve">• Accountable to a specific individual
• Not shared
Guest/Demo userids should be disabled
Root/Administrator: No remote logins other than for firewall management systems.
</t>
  </si>
  <si>
    <t>CIS_FW_02</t>
  </si>
  <si>
    <t>CIS_FW_03</t>
  </si>
  <si>
    <t>CIS_FW_04</t>
  </si>
  <si>
    <t>CIS_FW_05</t>
  </si>
  <si>
    <t>CIS_FW_06</t>
  </si>
  <si>
    <t>CIS_FW_07</t>
  </si>
  <si>
    <t>CIS_FW_08</t>
  </si>
  <si>
    <t>CIS_FW_09</t>
  </si>
  <si>
    <t>CIS_FW_10</t>
  </si>
  <si>
    <t>CIS_FW_11</t>
  </si>
  <si>
    <t>CIS_FW_12</t>
  </si>
  <si>
    <t>CIS_FW_13</t>
  </si>
  <si>
    <t>Enable password</t>
  </si>
  <si>
    <t>“Hostname(config)# enable password &lt;password&gt;”</t>
  </si>
  <si>
    <t>CIS_FW_14</t>
  </si>
  <si>
    <r>
      <t xml:space="preserve">All logs must be stored in Syslog Server and only log Administrator should have access of these logs.
</t>
    </r>
    <r>
      <rPr>
        <b/>
        <sz val="11"/>
        <color indexed="63"/>
        <rFont val="Calibri"/>
        <family val="2"/>
        <scheme val="minor"/>
      </rPr>
      <t xml:space="preserve">Log Retention Period: </t>
    </r>
    <r>
      <rPr>
        <sz val="11"/>
        <color indexed="63"/>
        <rFont val="Calibri"/>
        <family val="2"/>
        <scheme val="minor"/>
      </rPr>
      <t xml:space="preserve">
Either online or on backups – 60days</t>
    </r>
  </si>
  <si>
    <t>CISCO ASA Firewall</t>
  </si>
  <si>
    <t>Security Control</t>
  </si>
  <si>
    <t>Score</t>
  </si>
  <si>
    <t>Network Architecture</t>
  </si>
  <si>
    <t>Does the systems comply to the below LAN zoning requirements? Are proper technological controls implemented to meet the LAN zoning requirements consistently?
     I. App LAN Zone: App Servers shall be placed in this zone.
    II. Db LAN Zone: Db servers shall be placed in this zone.
   III. Logging LAN Zone: Log servers shall be placed in this zone.
   IV. DMZ: Web server, Bank Integration servers and any other external systems shall be placed in this zone
   V. Admin Users Zone: Privileged users (local L1 support staff) shall access the servers from this dedicated zone only.
  VI. PIM system LAN Zone: PIM system shall be deployed in this zone.
b) How will the remote L2 support access the Mobiquity systems?</t>
  </si>
  <si>
    <t xml:space="preserve">Are Firewall rule base policies clearly defined and documented? Are access requirements within and between each security zone defined and established? </t>
  </si>
  <si>
    <t>Is two factor authentication used for:
I. All remote login by L1, L2 support staff.
II. For all web login by channel users (Distributors, Dealers, Aggregators, etc).</t>
  </si>
  <si>
    <t>Does mPIN authentication and storage happens at HSM, and clear-text mPIN is not processed in the application?</t>
  </si>
  <si>
    <t>Are all internal &amp; external Mobiquity components communications comply to the below requirements:
I. Authentication mechanism for each component in the platform
II. Authentication credentials to be stored encrypted/hashed at originator’s end with restricted access.
III. All data transmission should be over secure channels.
IV. Audit trails shall be maintained.</t>
  </si>
  <si>
    <t>Encryption</t>
  </si>
  <si>
    <t xml:space="preserve">Does the application encrypts sensitive data like evalue balances, ewallet number, etc? 
</t>
  </si>
  <si>
    <t>Is the evalue balance not visible to anyone, including the database user?</t>
  </si>
  <si>
    <t xml:space="preserve">Is effective key management practices in place? </t>
  </si>
  <si>
    <t>Are all encryption keys used in the platform stored securely and not accessible by anyone, including the system administrators?</t>
  </si>
  <si>
    <t>Can the decryption utility be invoked by any user?</t>
  </si>
  <si>
    <t>Is split key storage mechanism used?</t>
  </si>
  <si>
    <t>Is the decompile utility exposed to any user?</t>
  </si>
  <si>
    <t>Segregation Of Duties</t>
  </si>
  <si>
    <t>Is SoD documented and implemented for the backend access to Mobiquity platform (applications, databases, operating systems, log servers, firewalls and other devices).?</t>
  </si>
  <si>
    <r>
      <t xml:space="preserve">Are Mobiquity database roles defined as per the below:
I. </t>
    </r>
    <r>
      <rPr>
        <b/>
        <sz val="11"/>
        <color indexed="8"/>
        <rFont val="Calibri"/>
        <family val="2"/>
      </rPr>
      <t>Accounts Administrators:</t>
    </r>
    <r>
      <rPr>
        <sz val="11"/>
        <color theme="1"/>
        <rFont val="Calibri"/>
        <family val="2"/>
        <scheme val="minor"/>
      </rPr>
      <t xml:space="preserve"> To create/ modify user accounts. Other privileged accounts do not have this privilege.
II. </t>
    </r>
    <r>
      <rPr>
        <b/>
        <sz val="11"/>
        <color indexed="8"/>
        <rFont val="Calibri"/>
        <family val="2"/>
      </rPr>
      <t>Security Administrators:</t>
    </r>
    <r>
      <rPr>
        <sz val="11"/>
        <color theme="1"/>
        <rFont val="Calibri"/>
        <family val="2"/>
        <scheme val="minor"/>
      </rPr>
      <t xml:space="preserve">  A security administrator can setup command Rules, authorize others users to use them, and execute various Database critical reports. The security administrator is prevented from self-authorizing access to sensitive business data.
III. </t>
    </r>
    <r>
      <rPr>
        <b/>
        <sz val="11"/>
        <color indexed="8"/>
        <rFont val="Calibri"/>
        <family val="2"/>
      </rPr>
      <t>Resource Administration (DBA):</t>
    </r>
    <r>
      <rPr>
        <sz val="11"/>
        <color theme="1"/>
        <rFont val="Calibri"/>
        <family val="2"/>
        <scheme val="minor"/>
      </rPr>
      <t xml:space="preserve"> The resource administration responsibility enables a user with the DBA privileges to continue performing normal management and maintenance associated with the database such backup and recovery, patching, and performance tuning.
IV. </t>
    </r>
    <r>
      <rPr>
        <b/>
        <sz val="11"/>
        <color indexed="8"/>
        <rFont val="Calibri"/>
        <family val="2"/>
      </rPr>
      <t>Application Access:</t>
    </r>
    <r>
      <rPr>
        <sz val="11"/>
        <color theme="1"/>
        <rFont val="Calibri"/>
        <family val="2"/>
        <scheme val="minor"/>
      </rPr>
      <t xml:space="preserve">  Only this ID (credentials stored on the HSM) shall have privileges to access/ modify business data.</t>
    </r>
  </si>
  <si>
    <t xml:space="preserve">I. Is Accounts Administrator &amp; Application Access database roles allocated to remote L2 support?
II. Is Resource Administrator (DBA) database role allocated to local L1 support.
III. Is Security Administrators database role allocated to local OpCo Airtel IT Security manager/ Partner GNOC Security SPOC:  
</t>
  </si>
  <si>
    <t>Are Mobiquity OS roles defined as per the below:
I. OS Admin: This role resides with L2 staff.
II. OS User: This role resides with local  L1 staff
III. Log Administrator: Only the local Airtel IT administrator shall have access to the logging server. OS administrator/ users of other Mobiquity servers shall not have any access to the logging server.</t>
  </si>
  <si>
    <t>Is  process for quarterly re-validation of all backend user-Ids and associated roles to ensure continued SoD created and implemented?</t>
  </si>
  <si>
    <t>HSM</t>
  </si>
  <si>
    <t>Please share the authentication/decryption mechanism available in HSM and implementation of the same</t>
  </si>
  <si>
    <t>Fraud Management System</t>
  </si>
  <si>
    <t>Does the application has capability to integrate with FMS system?</t>
  </si>
  <si>
    <t xml:space="preserve">Does the Mobiquity application has in-built FMS functionality? </t>
  </si>
  <si>
    <t>I. What are the various pre-configured business rules and default alerts?</t>
  </si>
  <si>
    <t>II. What is the periodicity of data Pull/Push to the FMS system and format of data generated that will be send to the FMS system?</t>
  </si>
  <si>
    <t>Log Management</t>
  </si>
  <si>
    <t>Does the solution comply to the below logging requirements?
a. Logs need to be maintained at centralized logging server.</t>
  </si>
  <si>
    <t xml:space="preserve">b. Below logs shall be maintained at central log server:
I. OS Event Logs
II. DB Audit Logs (FGA enabled for all critical tables)
III. Application Logs (web application, EIG, Adaptor Layer/HSM, etc)
IV. Firewall Logs  </t>
  </si>
  <si>
    <t>c. Is Log retention conforming to the below requirements:
I. OS Logs: 6 months
II. Firewall Logs: 90 days
III. FGA Logs: 6 months
IV. Application Logs: 6 months
Please also ensure the space capacity of the servers are sufficient</t>
  </si>
  <si>
    <t xml:space="preserve"> Is SIEM used for log correlation and security incident management.</t>
  </si>
  <si>
    <t>Backup Methodology</t>
  </si>
  <si>
    <t>Are redo/archive logs backed up in 20 minutes periodicity? What is the RPO agreed with business?</t>
  </si>
  <si>
    <t>Web Application Firewall</t>
  </si>
  <si>
    <t>Is WAF implemented for EIG and web component that are placed in DMZ zone?</t>
  </si>
  <si>
    <t>Platform Audit Checklist</t>
  </si>
  <si>
    <t>Sr No</t>
  </si>
  <si>
    <t xml:space="preserve">Mobiquity Operating Security </t>
  </si>
  <si>
    <t>Weightage</t>
  </si>
  <si>
    <t>Implementation manuals and hardening document</t>
  </si>
  <si>
    <t>Patch Management</t>
  </si>
  <si>
    <t>Basic Hygiene</t>
  </si>
  <si>
    <t>User ID management</t>
  </si>
  <si>
    <t>Access rights administration</t>
  </si>
  <si>
    <t>Privileged Identify Management</t>
  </si>
  <si>
    <t>Intrusion Detection and Response</t>
  </si>
  <si>
    <t>Security Operations</t>
  </si>
  <si>
    <t>Maximum 
Score</t>
  </si>
  <si>
    <t>Weighted Score</t>
  </si>
  <si>
    <t>Actual Score</t>
  </si>
  <si>
    <t>Vulnerability Assessment</t>
  </si>
  <si>
    <t>Antivirus Management</t>
  </si>
  <si>
    <t>OS Controls</t>
  </si>
  <si>
    <t>Security Health Check - Linux</t>
  </si>
  <si>
    <t>Security Health Check - Cisco Network Devices</t>
  </si>
  <si>
    <t>Security Health Check - Cisco ASA Firewall</t>
  </si>
  <si>
    <t>Security Health Check - Oracle Database</t>
  </si>
  <si>
    <t>Application Security Checklist</t>
  </si>
  <si>
    <t>Maximum Score</t>
  </si>
  <si>
    <t>% Weightage</t>
  </si>
  <si>
    <t>Score%</t>
  </si>
  <si>
    <t>VA / PT</t>
  </si>
  <si>
    <t>Overall Score</t>
  </si>
  <si>
    <t>Platform Audit</t>
  </si>
  <si>
    <t>Operational Environment Security</t>
  </si>
  <si>
    <t>High</t>
  </si>
  <si>
    <t>Medium</t>
  </si>
  <si>
    <t>Low</t>
  </si>
  <si>
    <t>Infrastructure VA</t>
  </si>
  <si>
    <t>Application Assessment</t>
  </si>
  <si>
    <t>Vulnerability Assessment for  systems IPs for AM Platform</t>
  </si>
  <si>
    <t>Assessment of AM application</t>
  </si>
  <si>
    <t>Domain</t>
  </si>
  <si>
    <t>Type of Override</t>
  </si>
  <si>
    <t>Description of Override</t>
  </si>
  <si>
    <t>Vulnerabilities</t>
  </si>
  <si>
    <t xml:space="preserve"> Risk</t>
  </si>
  <si>
    <t xml:space="preserve"> Business Justification</t>
  </si>
  <si>
    <t>Mitigating Controls To manage the risk</t>
  </si>
  <si>
    <t>Scorecard</t>
  </si>
  <si>
    <t>Not Sure</t>
  </si>
  <si>
    <t>Audit for Platform</t>
  </si>
  <si>
    <t>Basic Hygyine + OS Controls</t>
  </si>
  <si>
    <t>Security Health Check OS + Oracle DB</t>
  </si>
  <si>
    <t>Security Health Check Network devices Cisco Routers, Switches and ASA Firewall</t>
  </si>
  <si>
    <t>Application Security Assessment</t>
  </si>
  <si>
    <t>Validations of previous Audit Learning</t>
  </si>
  <si>
    <t>Audit of Operational Security</t>
  </si>
  <si>
    <t>Preparation of audit reports</t>
  </si>
  <si>
    <t>Review of audit reports</t>
  </si>
  <si>
    <t>Analyzing and testing the recommendations suggested in audit report</t>
  </si>
  <si>
    <t>Implementing solutions and closing open audit points</t>
  </si>
  <si>
    <t>Prepare list for exceptions &amp; SOD</t>
  </si>
  <si>
    <t>Share the final reports, exceptions and SOD with Airtel</t>
  </si>
  <si>
    <t>Share the learning for next implementation</t>
  </si>
  <si>
    <t>Getting the approval on exceptions &amp; SOD from Airtel Security</t>
  </si>
  <si>
    <t>Get final sign-off from Airtel OpCo, Group and Security</t>
  </si>
  <si>
    <t>1 Day</t>
  </si>
  <si>
    <t>Audit Execution &amp; Evidence Collection</t>
  </si>
  <si>
    <t>2 Days</t>
  </si>
  <si>
    <t>1.5 Days</t>
  </si>
  <si>
    <t>2 + 2 Days</t>
  </si>
  <si>
    <t>3 Days</t>
  </si>
  <si>
    <t>1.5 Day</t>
  </si>
  <si>
    <t>0 Day</t>
  </si>
  <si>
    <t>2-3 Days</t>
  </si>
  <si>
    <t>5 Days</t>
  </si>
  <si>
    <t>2 Day</t>
  </si>
  <si>
    <t>0.5 Day</t>
  </si>
  <si>
    <t>Done</t>
  </si>
  <si>
    <t>UIDs must be created on the serial number or the employee code</t>
  </si>
  <si>
    <t>Duplicate or generic User IDs are found. No existance of unique User IDs</t>
  </si>
  <si>
    <t>Airtel money IT security and operations processes needs to be reviewed and formalized with airtel stakeholders</t>
  </si>
  <si>
    <t>As per Bharti Information Security Policy Africa (BISPA), version 2 all Information Security related policy/process documents should be reviewed once every year</t>
  </si>
  <si>
    <t>Vendor default installation page of Cisco Firewall exposed over the Internet</t>
  </si>
  <si>
    <t>As per Bharti Information Security Policy Africa (BISPA) version 2, Clause 11.5.4 related to system and vendor default utilities, requires that vendor default utilities shall be disabled during new server, network device or workstation commissioning.</t>
  </si>
  <si>
    <t>Management interfaces (SSH and Web based) of Firewall exposed over the Internet</t>
  </si>
  <si>
    <t>Clause16.2.1.1.1 related to authentication requirements of Bharti Information Security Policy Africa (BISPA), version 2 requires that network access to the management interface is recommended to be restricted using ACLs (based on IP addresses etc).</t>
  </si>
  <si>
    <t xml:space="preserve">SSL/ TLSself-signed certificate configured                     
1. Based on our review, it was noted that SSL/ TLS certificates configured on the below mentioned hosts were self-signed (instead of a Certificate Authority):
- ***** port 3966 -Mobiquity Application Server
- ***** port 443 - Internet Firewall
2. Also on the Internet Firewall, the certificate configured supports the use of weak RSA keys (less than 2048 bits) that offer weak authentication and encryption.
3. It was further noted that certificate configured on Mobiquity Application Server discloses the internal IP address.
                                                    </t>
  </si>
  <si>
    <t xml:space="preserve">Management should ensure that:
1. Certificates are signed by well-known Certificate Authorities (CA). 
2. Replace the certificate in the chain with RSA key of 2048-bit key length for the hosts that are using weak certificates.
3. Internal IP address should not be disclosed in the SSL certificate.
</t>
  </si>
  <si>
    <t xml:space="preserve">Use of weak TLS ciphers
1. It was noted that the below mentioned hosts support use of weak cipher strength (RC4) for TLS communication:
- ******port 3966 -Mobiquity Application Server
- ****** port 443 - Internet Firewall
2. Further, on Mobiquity Application Server the remote service uses an SSL/ TLS certificate that has been signed using a cryptographically weak hashing algorithm - MD5.
</t>
  </si>
  <si>
    <t xml:space="preserve">Management should ensure that:
1. Use of RC4 ciphers is avoided on the hosts.
2. TLS 1.2 with AES-GCM suites is configured.
</t>
  </si>
  <si>
    <t xml:space="preserve">Use of insecure version of SSL service
1. It was noted that the below mentioned hosts support use of insecure version of SSL service (SSL version 3.0) for communication:
- ****** port 3966 - Mobiquity Application Server
- ****** port 443 - Internet Firewall
2. The hosts further support the use of ciphers which operate in Cipher Block Chaining (CBC) modes which may potentially allow leakageof sensitiveinformation.
</t>
  </si>
  <si>
    <t xml:space="preserve">Management should ensure that:
1. Use of SSL version 3.0 is disabled on the hosts and TLS version 1 or above is used.
2. Services that are required to communicate over SSL version 3.0 should enable the TLS Fallback SCSV mechanism until SSLv3 can be disabled.
3. Ciphers which operate in Cipher Block Chaining (CBC) modes are not used.
</t>
  </si>
  <si>
    <t>Management should ensure that Mobiquity application is configured to transmit the user passwords in an encrypted format between client and server.</t>
  </si>
  <si>
    <t xml:space="preserve">Insecure transmission of user passwordson Airtel Money website
Clause 16.2.1.1.4 related to Communication Security Requirements, ofBharti Information Security Policy Africa (BISPA) version 2, requires that network/network assets shall be configured to ensure that password or user/ service authentication parameters are not transmitted in clear text.
It was noted that the Mobiquity application has been configured to transmit the userpasswords in clear-text between client and server.
</t>
  </si>
  <si>
    <t xml:space="preserve">Disclosure of platform/ technology deployed on the Airtel Money website 
It was noted that the homepage of the Airtel Money website at airtel Zambia is configured to disclose sensitive details about the host, technology and platform/ version deployed:-
- Mobiquity version 4.4
</t>
  </si>
  <si>
    <t>Management should ensure that details such as the software/ application type, version and other sensitive details about the platformare not disclosed on end-user/ public facing web pages.</t>
  </si>
  <si>
    <t>Management should ensure that unsuccessful access attempts are duly logged in the audit logs of Mobiquity application.</t>
  </si>
  <si>
    <t xml:space="preserve">Absence of formal approval for user id creation and deletion
On walkthrough of user id creation and deletion process, following gaps were observed:-
• No user id deletion form was available to showcase that the IDwas deleted and required approvals were obtained for deleting the user id for employee number *****
• No user id creation form was available to showcase that the ID was created and required approvals were obtained for creating the user id for employee number *****
</t>
  </si>
  <si>
    <t>Management should ensure that user access creation and deletion forms are maintained with appropriate approvals in place for granting/revoking the access.</t>
  </si>
  <si>
    <t xml:space="preserve">Presence of dormant user IDs on Mobiquity application
As per Airtel Money Africa Process and Policy Guide Version 3.0, any user account dormant in excess of 30 days must be deactivated from the system.
On review of last login details of usersconfigured on the Mobiquity application it was noted that:-
• 41% (168 out of 409) of the users configured on the application have not logged in since last 60 days or more
• 6% (24 out of 409) of the users configured on the application have never logged in
• For 2% (9 out of 409) users, last login details were not available
</t>
  </si>
  <si>
    <t>Management should ensure that verification of all the user accounts created on the airtel money systems and applications is performed periodically and any dormant accounts are removed as per airtel’s policies.</t>
  </si>
  <si>
    <t xml:space="preserve">Airtel Money network architecture deployment not as per Airtel’s LAN Zoning Policy
On review of airtel money architecture deployment at airtel Zambia it was noted that the current deployment in place is not as per airtel’s LAN Zoning policy. It was noted that there are no IDS/ IPS deployments in the network. Further it was also noted that presently there is only one Internet facing firewall in the network and no additional firewalls are deployed between the internal network segments hosting the database zone, test and development zone, backup zone, etc. </t>
  </si>
  <si>
    <t>Management should ensure that the network architecture deployment for Airtel Money environment is in adherence with airtel’s LAN Zoning policy.</t>
  </si>
  <si>
    <t xml:space="preserve">Absence of BCP DR site for Airtel Money network
On review of airtel money architecture deployment at airtel Zambia it was noted that presently there is no BCP/ DR site with geographical redundancy available for Airtel Money applications and associated IT network infrastructure. </t>
  </si>
  <si>
    <t>Management should ensure that there is an identified DR site so as to ensure business continuity of the deployed applications and IT network supporting the operations.</t>
  </si>
  <si>
    <t xml:space="preserve">Absence of VPN access creation forms
On review of remote access management (VPN) process for creation, deletion and modification of VPN users, following gaps were observed:-
• For 90% of the sample (9 out of 10) selected for review, no VPN user id creation forms were available to showcase that the VPN access is created as per the Remote Access Management (VPN) Process and required approvals were obtained for providing the VPN access.
</t>
  </si>
  <si>
    <t>Management should ensure that VPN access creation and deletion forms are maintained with appropriate approvals in place for granting/revoking the access.</t>
  </si>
  <si>
    <t xml:space="preserve">Generic user accounts configured for providing VPN access
On review of user accounts configured for providing remote access (VPN) to airtel money systems, following generic user accounts were observed:-
• admin
• admin1
• Airtelafrica.support
• ota
Further, no ownership details were being maintained for ‘admin’ and ‘admin1’ user accounts in the VPN tracker sheet shared with the review team.
</t>
  </si>
  <si>
    <t>Management should ensure that unique user ids are configured for providing VPN access to critical airtel money applications and systems.</t>
  </si>
  <si>
    <t xml:space="preserve">Unsuccessful access attempts not being logged in Mobiquity application
Clause 10.10.2related to Monitoring System Use of Bharti Information Security Policy Africa (BISPA) version 2 requires monitoring and storage of successful as well as unsuccessful access attempts on airtel’s network components and applications.
It was noted that unsuccessful access attempts were not beinglogged in the Mobiquity application.
</t>
  </si>
  <si>
    <t>Previous Audit Learning -1</t>
  </si>
  <si>
    <t>Previous Audit Learning -2</t>
  </si>
  <si>
    <r>
      <rPr>
        <sz val="7"/>
        <color rgb="FF1F497D"/>
        <rFont val="Times New Roman"/>
        <family val="1"/>
      </rPr>
      <t xml:space="preserve"> </t>
    </r>
    <r>
      <rPr>
        <sz val="11"/>
        <color rgb="FF1F497D"/>
        <rFont val="Calibri"/>
        <family val="2"/>
        <scheme val="minor"/>
      </rPr>
      <t>Each end user IP should be visible in Airtel Money web server audit trail. ( LB Actiivty)</t>
    </r>
  </si>
  <si>
    <t>Shailendra Kapoor</t>
  </si>
  <si>
    <t>SARM</t>
  </si>
  <si>
    <t>Project Team</t>
  </si>
  <si>
    <t xml:space="preserve">Anti-virus installed should have the latest update.
</t>
  </si>
  <si>
    <t>BH 30</t>
  </si>
  <si>
    <t>Password complexity shall be established for all information systems as per the organization wide password policy</t>
  </si>
  <si>
    <t>BH 31</t>
  </si>
  <si>
    <t xml:space="preserve">All systems shall use a standard clock source for synchronization to maintain the validity of logs, events and evidence for legal purposes (NTP
</t>
  </si>
  <si>
    <t>Populate data for BH Score</t>
  </si>
  <si>
    <t>L</t>
  </si>
  <si>
    <t>Total Controls/Questions</t>
  </si>
  <si>
    <t>Total Servers</t>
  </si>
  <si>
    <t>Max. Score</t>
  </si>
  <si>
    <t>Obtained Score</t>
  </si>
  <si>
    <t>Points to be closed</t>
  </si>
  <si>
    <t>Populate data for OS ControlScore</t>
  </si>
  <si>
    <t>Summary</t>
  </si>
  <si>
    <t>HOSTNAME</t>
  </si>
  <si>
    <t>IP</t>
  </si>
  <si>
    <t>CheckID</t>
  </si>
  <si>
    <t>Free disk space in system partition is low</t>
  </si>
  <si>
    <t>File system of disk partitions is not NTFS</t>
  </si>
  <si>
    <t>Page file setting is inadequate</t>
  </si>
  <si>
    <t>Shares having permissions for 'Everyone' group</t>
  </si>
  <si>
    <t>Weak permissions are assigned to critical system files and folders</t>
  </si>
  <si>
    <t>Auto run is enabled on drives</t>
  </si>
  <si>
    <t>Time zone setting is incorrect</t>
  </si>
  <si>
    <t>Audit log settings are inadequate</t>
  </si>
  <si>
    <t>Space allocated for Event Viewer logs is inadequate</t>
  </si>
  <si>
    <t>Security log near capacity warning</t>
  </si>
  <si>
    <t>Guest access to event logs is enabled</t>
  </si>
  <si>
    <t>Screensaver timeout and password protection is not enabled globaly</t>
  </si>
  <si>
    <t>SNMP community string is set to default value</t>
  </si>
  <si>
    <t>Administrator account is not renamed</t>
  </si>
  <si>
    <t>Guest account is not disabled</t>
  </si>
  <si>
    <t>Password and account lockout policy settings is weak</t>
  </si>
  <si>
    <t>Non essential users are present in Administrators group</t>
  </si>
  <si>
    <t>Netbios network protocol is enabled</t>
  </si>
  <si>
    <t>Non-essential services are running on the server</t>
  </si>
  <si>
    <t>TCP/IP stack settings is weak</t>
  </si>
  <si>
    <t>User rights assignment is weak</t>
  </si>
  <si>
    <t>Security Options settings are weak</t>
  </si>
  <si>
    <t>Latest Service Pack is not installed</t>
  </si>
  <si>
    <t>Latest security patches are not installed</t>
  </si>
  <si>
    <t>Antivirus software is not installed</t>
  </si>
  <si>
    <t>Populate data for SHC Score</t>
  </si>
  <si>
    <t>W</t>
  </si>
  <si>
    <t>Total Servers for Windows-SHC</t>
  </si>
  <si>
    <r>
      <t xml:space="preserve">To prevent the users from consuming too many system resources, edit 
/etc/security/limits.conf file so that core files will not be created, individual file sizes are 
limited to 100 MB, and a user can only have 150 concurrent process running. Note however that these requirements can change based on organizational requirements.
vi /etc/security/limits.conf (Add these lines)
</t>
    </r>
    <r>
      <rPr>
        <sz val="9"/>
        <color indexed="8"/>
        <rFont val="Calibri"/>
        <family val="2"/>
      </rPr>
      <t>* hard	core 	0
* hard	fsize	102400
* hard 	nproc	150</t>
    </r>
  </si>
  <si>
    <t>Artifacts</t>
  </si>
  <si>
    <t>Status</t>
  </si>
  <si>
    <t>SARM Remarks</t>
  </si>
  <si>
    <t xml:space="preserve">Comments
</t>
  </si>
  <si>
    <t>Open</t>
  </si>
  <si>
    <t>Need Discussion on Second point</t>
  </si>
  <si>
    <t>For 2nd point it require development</t>
  </si>
  <si>
    <t>Closed</t>
  </si>
  <si>
    <t>ok</t>
  </si>
  <si>
    <t>Artefacts required</t>
  </si>
  <si>
    <t>Refer Attached Screen Shots</t>
  </si>
  <si>
    <t>Share the property file artefacts</t>
  </si>
  <si>
    <t>Username and password is stored in DB for all Merchnats. Sample example attached.</t>
  </si>
  <si>
    <t>Application configuration parameter artefacts required along with GUI artefacts</t>
  </si>
  <si>
    <t xml:space="preserve">Refer the LoginPassword Attachment </t>
  </si>
  <si>
    <t>Mobiquity application is not having non human account. Whatever account are, system forces to change password.</t>
  </si>
  <si>
    <t>Please share the complete and latest artefacts</t>
  </si>
  <si>
    <t>Please find the updated Screen Shot of application</t>
  </si>
  <si>
    <t>Kindly share the screenshot of SSL and non ssl ports configured in tomcat</t>
  </si>
  <si>
    <t>Not Applicable as we are using Tomcat7</t>
  </si>
  <si>
    <t>Application name is missing, please share the complete artefacts</t>
  </si>
  <si>
    <t>please share the relevant artefacts with proper error message and application is not used for 10 mins</t>
  </si>
  <si>
    <t>Artefacts missing</t>
  </si>
  <si>
    <t>It can be confirmed by Brijesh</t>
  </si>
  <si>
    <t>Latest artefacts and complete artefacts required</t>
  </si>
  <si>
    <t>Artifacts Attached</t>
  </si>
  <si>
    <t>Avinash Comments
29-08-15</t>
  </si>
  <si>
    <t xml:space="preserve">It is not possible. It will change the whole design of application
Refer "Mobiquity Security Architecture V18"
</t>
  </si>
  <si>
    <t>Oracle Vault is required for encryption ?</t>
  </si>
  <si>
    <t>Not possible to do it, For more security Oracle Vault is required.</t>
  </si>
  <si>
    <t>SS for audit log config
If there is any changes in file, logging can be track by OS logs and if there is change in application it can be tracked by Application logs.
Need more information why  and how tomcat Audit logs enabled.</t>
  </si>
  <si>
    <t>No Action is required</t>
  </si>
  <si>
    <t>It is not in current scope
Pawan to comment on this</t>
  </si>
  <si>
    <t>Dependency on Airtel</t>
  </si>
  <si>
    <t>Not in scope for Zambia</t>
  </si>
  <si>
    <t>Vivek has to Share</t>
  </si>
  <si>
    <t>Need more discussion</t>
  </si>
  <si>
    <t>SS or mail confirmation on support details of Airtel Money Hardware</t>
  </si>
  <si>
    <t xml:space="preserve">firewall config details related to Airtel Money servers/devices
FW Config details will be provided by Brijesh. Subhendu will get in touch with Brijesh.
</t>
  </si>
  <si>
    <t>It will be provided by Brijesh for FW.</t>
  </si>
  <si>
    <t>No action</t>
  </si>
  <si>
    <t>It will be shared by Pawan</t>
  </si>
  <si>
    <t>Log Monitoring Tool required</t>
  </si>
  <si>
    <t>Please discuss it Pawan, Is it closed with Airtel.</t>
  </si>
  <si>
    <t>It can be shared before go-live, Still few more activities like load testing or testing are going on.</t>
  </si>
  <si>
    <t>Mail from Zambia required</t>
  </si>
  <si>
    <t>Refer the Mail communication sent to HSM</t>
  </si>
  <si>
    <t>Alain has to share SOD</t>
  </si>
  <si>
    <t>SOD Approved</t>
  </si>
  <si>
    <t>SOD of IN</t>
  </si>
  <si>
    <t>Pawan should reply.</t>
  </si>
  <si>
    <t>BH/SHC artifcats are already shared.</t>
  </si>
  <si>
    <t>Artifatcs</t>
  </si>
  <si>
    <t xml:space="preserve">Comments Avinash 
</t>
  </si>
  <si>
    <t>Need to Test and than only deploy. It will be cater in future OpCo</t>
  </si>
  <si>
    <t>Need to develop</t>
  </si>
  <si>
    <t>Please find the artifacts</t>
  </si>
  <si>
    <t>Not Applicable</t>
  </si>
  <si>
    <t>We are launching the platform, it must be followed as process.</t>
  </si>
  <si>
    <t xml:space="preserve">It is a per Approved architecture,. Refer Pawan mail for approved architecture </t>
  </si>
  <si>
    <t>Brijesh will provide information</t>
  </si>
  <si>
    <t>Applicable in Tomcat</t>
  </si>
  <si>
    <t>Enabled at DB end</t>
  </si>
  <si>
    <t>COMVIVA DBA COMMENTS</t>
  </si>
  <si>
    <t>snapshot</t>
  </si>
  <si>
    <t>connect to database using "sqlplus sys as sysdba" and then connect to the schema like below                                                                                            sql&gt; conn scott                                                        password:</t>
  </si>
  <si>
    <t>Not OK. We need to put REMOTE_LOGIN_PASSWORDFILE =Exclusive for reporting server connectivity using adg</t>
  </si>
  <si>
    <t>done</t>
  </si>
  <si>
    <t>Done. Only 2 application schema, and default oracle schemas present</t>
  </si>
  <si>
    <t>Done.Except 2 application users,sys and system remaining other users account status was EXPIRED AND LOCKED</t>
  </si>
  <si>
    <t>DONE</t>
  </si>
  <si>
    <t>DONE. ALL DEFAULT USER ACCOUNT STATUS WAS EXPIRED AND LOCKED EXCEPT SYS AND SYSTEM</t>
  </si>
  <si>
    <t>Done. Except failed_login_attempts because we wont suggest to lock the application schema</t>
  </si>
  <si>
    <t>We wont suggest to revoke privileges from public</t>
  </si>
  <si>
    <t>NA.  Those patches for 10g Release 1,9i and 8i.  Here we are using 11g  Release 2(11.2.0.4.0)</t>
  </si>
  <si>
    <t xml:space="preserve">NA. DATAFILE AND CONTROL FILE ARE STORTED IN ASM </t>
  </si>
  <si>
    <t>DONE EXCEPT  SESSIONS_PER_USER  AND IDLE_TIME AS WE DON’T SUGGEST THOSE</t>
  </si>
  <si>
    <t>DONE. audit_trail=OS</t>
  </si>
  <si>
    <t>DONE.  At present there is no Dormant accounts</t>
  </si>
  <si>
    <t>We are not using any  apache</t>
  </si>
  <si>
    <t>We are not using isqlplus</t>
  </si>
  <si>
    <t>done. We are using 11.2.0.4.0</t>
  </si>
  <si>
    <t>It was oracle RAC system.  So location and some file permissions will be different</t>
  </si>
  <si>
    <t xml:space="preserve">Use the following command to set the permissions:
Data files
# chmod 640 $ORACLE_BASE/oradata/&lt;SID&gt;/*.dbf 
Control files
# chmod 640 $ORACLE_BASE/oradata/&lt;SID&gt;/*.ctl
Network File
# chmod 640 $ORACLE_HOME/network/admin/listener.ora
Initialization parameter file
# chmod 700 $ORACLE_HOME/dbs/ init’or’spfile&lt;sid&gt;.ora
Note: The ‘#’ sign is a UNIX prompt. All the security checks and hardening should be done by logging in under ‘oracle’ service account and not root. &lt;SID&gt; is the oracle database instance name. ORACLE_BASE directory specifies the BASE of the Oracle directory structure, which contains administration files and oracle documentation files. by default it is set to /mountpoint/app/oracle. ORACLE_HOME directory specifies the HOME directory of the oracle directory structure which contains the oracle software and database files. It is usually set to /mountpoint/app/oracle/product/releasenumber. Different installations of oracle may have different directory paths associated with them.
</t>
  </si>
  <si>
    <t>Datafiles and control file are residing in ASM so file permission was not required. Netwrok file and Intilization parameter file permission was done</t>
  </si>
  <si>
    <t xml:space="preserve">ok   </t>
  </si>
  <si>
    <t>Connect and Resource privilege was required for application user</t>
  </si>
  <si>
    <t>We are not using any OEM</t>
  </si>
  <si>
    <t>No public database link was created</t>
  </si>
  <si>
    <t>done.port was 1908</t>
  </si>
  <si>
    <t>OK</t>
  </si>
  <si>
    <t>password_life_time unlimited</t>
  </si>
  <si>
    <t>NOT OK</t>
  </si>
  <si>
    <t>NA</t>
  </si>
  <si>
    <t>NA (DR site)</t>
  </si>
  <si>
    <t>closed</t>
  </si>
  <si>
    <t>na</t>
  </si>
  <si>
    <t>open</t>
  </si>
  <si>
    <t>total</t>
  </si>
  <si>
    <t>Comment</t>
  </si>
  <si>
    <t>Snapshot</t>
  </si>
  <si>
    <t xml:space="preserve">
</t>
  </si>
  <si>
    <t>COMVIVA Layer2  Comment</t>
  </si>
  <si>
    <t>With Investment Related Points</t>
  </si>
  <si>
    <t>Without  Investment Related Points</t>
  </si>
  <si>
    <t>With Investment</t>
  </si>
  <si>
    <t>Without Investment</t>
  </si>
</sst>
</file>

<file path=xl/styles.xml><?xml version="1.0" encoding="utf-8"?>
<styleSheet xmlns="http://schemas.openxmlformats.org/spreadsheetml/2006/main" xmlns:mc="http://schemas.openxmlformats.org/markup-compatibility/2006" xmlns:x14ac="http://schemas.microsoft.com/office/spreadsheetml/2009/9/ac" mc:Ignorable="x14ac">
  <fonts count="4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i/>
      <sz val="10"/>
      <color indexed="10"/>
      <name val="Arial"/>
      <family val="2"/>
    </font>
    <font>
      <sz val="10"/>
      <name val="Arial"/>
      <family val="2"/>
    </font>
    <font>
      <b/>
      <sz val="10"/>
      <color indexed="9"/>
      <name val="Arial"/>
      <family val="2"/>
    </font>
    <font>
      <sz val="10"/>
      <name val="Helv"/>
      <charset val="204"/>
    </font>
    <font>
      <sz val="10"/>
      <color theme="1"/>
      <name val="Calibri"/>
      <family val="2"/>
    </font>
    <font>
      <b/>
      <sz val="14"/>
      <color theme="0"/>
      <name val="Calibri"/>
      <family val="2"/>
    </font>
    <font>
      <sz val="12"/>
      <name val="Calibri"/>
      <family val="2"/>
    </font>
    <font>
      <sz val="11"/>
      <color theme="0"/>
      <name val="Calibri"/>
      <family val="2"/>
    </font>
    <font>
      <sz val="11"/>
      <name val="Calibri"/>
      <family val="2"/>
    </font>
    <font>
      <sz val="10"/>
      <name val="Trebuchet MS"/>
      <family val="2"/>
    </font>
    <font>
      <b/>
      <sz val="12"/>
      <name val="Calibri"/>
      <family val="2"/>
    </font>
    <font>
      <b/>
      <sz val="14"/>
      <color indexed="8"/>
      <name val="Arial"/>
      <family val="2"/>
    </font>
    <font>
      <b/>
      <sz val="14"/>
      <color theme="0"/>
      <name val="Arial"/>
      <family val="2"/>
    </font>
    <font>
      <b/>
      <sz val="12"/>
      <color theme="1"/>
      <name val="Calibri"/>
      <family val="2"/>
      <scheme val="minor"/>
    </font>
    <font>
      <b/>
      <sz val="14"/>
      <color theme="1"/>
      <name val="Calibri"/>
      <family val="2"/>
      <scheme val="minor"/>
    </font>
    <font>
      <b/>
      <sz val="11"/>
      <color indexed="8"/>
      <name val="Calibri"/>
      <family val="2"/>
      <scheme val="minor"/>
    </font>
    <font>
      <sz val="11"/>
      <color indexed="63"/>
      <name val="Calibri"/>
      <family val="2"/>
      <scheme val="minor"/>
    </font>
    <font>
      <sz val="11"/>
      <color indexed="8"/>
      <name val="Calibri"/>
      <family val="2"/>
      <scheme val="minor"/>
    </font>
    <font>
      <b/>
      <sz val="11"/>
      <name val="Calibri"/>
      <family val="2"/>
      <scheme val="minor"/>
    </font>
    <font>
      <sz val="11"/>
      <name val="Calibri"/>
      <family val="2"/>
      <scheme val="minor"/>
    </font>
    <font>
      <b/>
      <sz val="11"/>
      <color indexed="9"/>
      <name val="Calibri"/>
      <family val="2"/>
      <scheme val="minor"/>
    </font>
    <font>
      <sz val="10"/>
      <color theme="1"/>
      <name val="Tahoma"/>
      <family val="2"/>
    </font>
    <font>
      <b/>
      <sz val="11"/>
      <color indexed="63"/>
      <name val="Calibri"/>
      <family val="2"/>
      <scheme val="minor"/>
    </font>
    <font>
      <b/>
      <sz val="11"/>
      <color indexed="8"/>
      <name val="Calibri"/>
      <family val="2"/>
    </font>
    <font>
      <sz val="10"/>
      <color theme="1"/>
      <name val="Arial"/>
      <family val="2"/>
    </font>
    <font>
      <b/>
      <sz val="10"/>
      <color theme="1"/>
      <name val="Arial"/>
      <family val="2"/>
    </font>
    <font>
      <b/>
      <sz val="10"/>
      <name val="Arial"/>
      <family val="2"/>
    </font>
    <font>
      <sz val="10"/>
      <color rgb="FF000000"/>
      <name val="Tahoma"/>
      <family val="2"/>
    </font>
    <font>
      <sz val="11"/>
      <color rgb="FF1F497D"/>
      <name val="Calibri"/>
      <family val="2"/>
      <scheme val="minor"/>
    </font>
    <font>
      <sz val="7"/>
      <color rgb="FF1F497D"/>
      <name val="Times New Roman"/>
      <family val="1"/>
    </font>
    <font>
      <sz val="9"/>
      <color theme="1"/>
      <name val="Calibri"/>
      <family val="2"/>
    </font>
    <font>
      <sz val="10"/>
      <color rgb="FFFF0000"/>
      <name val="Arial"/>
      <family val="2"/>
    </font>
    <font>
      <b/>
      <sz val="10"/>
      <color rgb="FFFF0000"/>
      <name val="Calibri"/>
      <family val="2"/>
    </font>
    <font>
      <sz val="10"/>
      <color theme="1"/>
      <name val="Calibri"/>
      <family val="2"/>
      <scheme val="minor"/>
    </font>
    <font>
      <b/>
      <sz val="10"/>
      <name val="Calibri"/>
      <family val="2"/>
      <scheme val="minor"/>
    </font>
    <font>
      <sz val="10"/>
      <name val="Calibri"/>
      <family val="2"/>
      <scheme val="minor"/>
    </font>
    <font>
      <b/>
      <sz val="10"/>
      <color rgb="FFFF0000"/>
      <name val="Arial"/>
      <family val="2"/>
    </font>
    <font>
      <sz val="9"/>
      <name val="Calibri"/>
      <family val="2"/>
      <scheme val="minor"/>
    </font>
    <font>
      <sz val="9"/>
      <color indexed="8"/>
      <name val="Calibri"/>
      <family val="2"/>
    </font>
    <font>
      <sz val="12"/>
      <name val="Calibri"/>
      <family val="2"/>
      <scheme val="minor"/>
    </font>
  </fonts>
  <fills count="25">
    <fill>
      <patternFill patternType="none"/>
    </fill>
    <fill>
      <patternFill patternType="gray125"/>
    </fill>
    <fill>
      <patternFill patternType="solid">
        <fgColor theme="0"/>
        <bgColor indexed="64"/>
      </patternFill>
    </fill>
    <fill>
      <patternFill patternType="solid">
        <fgColor indexed="57"/>
        <bgColor indexed="64"/>
      </patternFill>
    </fill>
    <fill>
      <patternFill patternType="solid">
        <fgColor indexed="22"/>
        <bgColor indexed="64"/>
      </patternFill>
    </fill>
    <fill>
      <patternFill patternType="solid">
        <fgColor indexed="43"/>
        <bgColor indexed="64"/>
      </patternFill>
    </fill>
    <fill>
      <patternFill patternType="solid">
        <fgColor theme="3"/>
        <bgColor indexed="64"/>
      </patternFill>
    </fill>
    <fill>
      <patternFill patternType="solid">
        <fgColor theme="4"/>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FFFF00"/>
        <bgColor indexed="64"/>
      </patternFill>
    </fill>
    <fill>
      <patternFill patternType="solid">
        <fgColor rgb="FFFFFF00"/>
        <bgColor indexed="31"/>
      </patternFill>
    </fill>
    <fill>
      <patternFill patternType="solid">
        <fgColor theme="0" tint="-4.9989318521683403E-2"/>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0"/>
        <bgColor indexed="31"/>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59"/>
      </left>
      <right style="thin">
        <color indexed="59"/>
      </right>
      <top style="thin">
        <color indexed="59"/>
      </top>
      <bottom style="thin">
        <color indexed="59"/>
      </bottom>
      <diagonal/>
    </border>
    <border>
      <left style="thin">
        <color indexed="64"/>
      </left>
      <right style="medium">
        <color indexed="64"/>
      </right>
      <top/>
      <bottom style="thin">
        <color indexed="64"/>
      </bottom>
      <diagonal/>
    </border>
    <border>
      <left style="medium">
        <color indexed="64"/>
      </left>
      <right style="thin">
        <color indexed="59"/>
      </right>
      <top style="thin">
        <color indexed="59"/>
      </top>
      <bottom style="thin">
        <color indexed="59"/>
      </bottom>
      <diagonal/>
    </border>
    <border>
      <left style="thin">
        <color indexed="59"/>
      </left>
      <right style="medium">
        <color indexed="64"/>
      </right>
      <top style="thin">
        <color indexed="59"/>
      </top>
      <bottom style="thin">
        <color indexed="59"/>
      </bottom>
      <diagonal/>
    </border>
    <border>
      <left style="medium">
        <color indexed="64"/>
      </left>
      <right style="thin">
        <color indexed="59"/>
      </right>
      <top style="thin">
        <color indexed="59"/>
      </top>
      <bottom style="medium">
        <color indexed="64"/>
      </bottom>
      <diagonal/>
    </border>
    <border>
      <left style="thin">
        <color indexed="59"/>
      </left>
      <right style="thin">
        <color indexed="59"/>
      </right>
      <top style="thin">
        <color indexed="59"/>
      </top>
      <bottom style="medium">
        <color indexed="64"/>
      </bottom>
      <diagonal/>
    </border>
    <border>
      <left style="thin">
        <color indexed="59"/>
      </left>
      <right style="medium">
        <color indexed="64"/>
      </right>
      <top style="thin">
        <color indexed="59"/>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0" fontId="3" fillId="0" borderId="0" applyNumberFormat="0" applyFill="0" applyBorder="0" applyAlignment="0" applyProtection="0"/>
    <xf numFmtId="0" fontId="5" fillId="0" borderId="0"/>
    <xf numFmtId="0" fontId="3" fillId="0" borderId="0"/>
    <xf numFmtId="0" fontId="7" fillId="0" borderId="0"/>
    <xf numFmtId="0" fontId="7" fillId="0" borderId="0"/>
    <xf numFmtId="0" fontId="7"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1" fillId="0" borderId="0"/>
    <xf numFmtId="0" fontId="8" fillId="0" borderId="0"/>
    <xf numFmtId="0" fontId="3" fillId="0" borderId="0" applyNumberFormat="0" applyFill="0" applyBorder="0" applyAlignment="0" applyProtection="0"/>
    <xf numFmtId="9" fontId="1" fillId="0" borderId="0" applyFont="0" applyFill="0" applyBorder="0" applyAlignment="0" applyProtection="0"/>
  </cellStyleXfs>
  <cellXfs count="354">
    <xf numFmtId="0" fontId="0" fillId="0" borderId="0" xfId="0"/>
    <xf numFmtId="0" fontId="0" fillId="0" borderId="0" xfId="0" applyProtection="1">
      <protection locked="0"/>
    </xf>
    <xf numFmtId="0" fontId="5" fillId="0" borderId="0" xfId="2" applyAlignment="1">
      <alignment horizontal="center"/>
    </xf>
    <xf numFmtId="0" fontId="5" fillId="0" borderId="0" xfId="2"/>
    <xf numFmtId="0" fontId="5" fillId="0" borderId="0" xfId="2" applyAlignment="1"/>
    <xf numFmtId="0" fontId="6" fillId="3" borderId="5" xfId="2" applyFont="1" applyFill="1" applyBorder="1" applyAlignment="1">
      <alignment horizont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0" fillId="0" borderId="0" xfId="0" applyAlignment="1">
      <alignment wrapText="1"/>
    </xf>
    <xf numFmtId="0" fontId="23" fillId="0" borderId="1" xfId="0" applyFont="1" applyBorder="1" applyAlignment="1" applyProtection="1">
      <alignment horizontal="left" vertical="top" wrapText="1"/>
      <protection locked="0"/>
    </xf>
    <xf numFmtId="0" fontId="23" fillId="0" borderId="6" xfId="3" applyFont="1" applyBorder="1" applyAlignment="1">
      <alignment horizontal="center" vertical="center" wrapText="1"/>
    </xf>
    <xf numFmtId="0" fontId="23" fillId="0" borderId="7" xfId="3" applyFont="1" applyBorder="1" applyAlignment="1">
      <alignment vertical="center" wrapText="1"/>
    </xf>
    <xf numFmtId="0" fontId="23" fillId="0" borderId="8" xfId="3" applyFont="1" applyBorder="1" applyAlignment="1">
      <alignment horizontal="center" vertical="center" wrapText="1"/>
    </xf>
    <xf numFmtId="0" fontId="23" fillId="0" borderId="9" xfId="3" applyFont="1" applyBorder="1" applyAlignment="1">
      <alignment horizontal="center" vertical="center" wrapText="1"/>
    </xf>
    <xf numFmtId="0" fontId="23" fillId="0" borderId="10" xfId="3" applyFont="1" applyBorder="1" applyAlignment="1">
      <alignment vertical="center" wrapText="1"/>
    </xf>
    <xf numFmtId="0" fontId="24" fillId="3" borderId="5" xfId="2" applyFont="1" applyFill="1" applyBorder="1" applyAlignment="1">
      <alignment horizontal="center"/>
    </xf>
    <xf numFmtId="0" fontId="23" fillId="0" borderId="11" xfId="3" applyFont="1" applyBorder="1" applyAlignment="1">
      <alignment horizontal="center" vertical="center" wrapText="1"/>
    </xf>
    <xf numFmtId="0" fontId="23" fillId="0" borderId="12" xfId="3" applyFont="1" applyBorder="1" applyAlignment="1">
      <alignment vertical="center" wrapText="1"/>
    </xf>
    <xf numFmtId="0" fontId="23" fillId="0" borderId="1" xfId="3" applyFont="1" applyBorder="1" applyAlignment="1">
      <alignment vertical="center" wrapText="1"/>
    </xf>
    <xf numFmtId="0" fontId="23" fillId="0" borderId="1" xfId="2" applyFont="1" applyBorder="1" applyAlignment="1">
      <alignment horizontal="center"/>
    </xf>
    <xf numFmtId="0" fontId="23" fillId="0" borderId="1" xfId="2" applyFont="1" applyBorder="1"/>
    <xf numFmtId="0" fontId="23" fillId="0" borderId="1" xfId="2" applyFont="1" applyFill="1" applyBorder="1"/>
    <xf numFmtId="0" fontId="23" fillId="0" borderId="1" xfId="2" applyFont="1" applyFill="1" applyBorder="1" applyAlignment="1">
      <alignment horizontal="center"/>
    </xf>
    <xf numFmtId="0" fontId="23" fillId="0" borderId="1" xfId="2" applyFont="1" applyFill="1" applyBorder="1" applyAlignment="1">
      <alignment wrapText="1"/>
    </xf>
    <xf numFmtId="0" fontId="23" fillId="5" borderId="1" xfId="2" applyFont="1" applyFill="1" applyBorder="1" applyAlignment="1">
      <alignment horizontal="center"/>
    </xf>
    <xf numFmtId="0" fontId="23" fillId="5" borderId="1" xfId="2" applyFont="1" applyFill="1" applyBorder="1"/>
    <xf numFmtId="0" fontId="22" fillId="4" borderId="1" xfId="2" applyFont="1" applyFill="1" applyBorder="1" applyAlignment="1">
      <alignment horizontal="center"/>
    </xf>
    <xf numFmtId="0" fontId="22" fillId="4" borderId="1" xfId="2" applyFont="1" applyFill="1" applyBorder="1"/>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22" fillId="14" borderId="7" xfId="0" applyFont="1" applyFill="1" applyBorder="1" applyAlignment="1" applyProtection="1">
      <alignment horizontal="center" vertical="center" wrapText="1"/>
      <protection locked="0"/>
    </xf>
    <xf numFmtId="1" fontId="19" fillId="15" borderId="11" xfId="0" applyNumberFormat="1" applyFont="1" applyFill="1" applyBorder="1" applyAlignment="1" applyProtection="1">
      <alignment horizontal="left" vertical="center" wrapText="1"/>
    </xf>
    <xf numFmtId="1" fontId="19" fillId="15" borderId="12" xfId="0" applyNumberFormat="1" applyFont="1" applyFill="1" applyBorder="1" applyAlignment="1" applyProtection="1">
      <alignment horizontal="left" vertical="center" wrapText="1"/>
    </xf>
    <xf numFmtId="1" fontId="19" fillId="15" borderId="25" xfId="0" applyNumberFormat="1" applyFont="1" applyFill="1" applyBorder="1" applyAlignment="1" applyProtection="1">
      <alignment horizontal="left" vertical="center" wrapText="1"/>
    </xf>
    <xf numFmtId="1" fontId="21" fillId="0" borderId="16" xfId="0" applyNumberFormat="1" applyFont="1" applyFill="1" applyBorder="1" applyAlignment="1" applyProtection="1">
      <alignment vertical="center" wrapText="1"/>
    </xf>
    <xf numFmtId="1" fontId="20" fillId="0" borderId="16" xfId="0" applyNumberFormat="1" applyFont="1" applyFill="1" applyBorder="1" applyAlignment="1" applyProtection="1">
      <alignment vertical="center" wrapText="1"/>
    </xf>
    <xf numFmtId="1" fontId="0" fillId="0" borderId="29" xfId="0" applyNumberFormat="1" applyFont="1" applyFill="1" applyBorder="1" applyAlignment="1" applyProtection="1">
      <alignment horizontal="left" vertical="center" wrapText="1"/>
    </xf>
    <xf numFmtId="0" fontId="2" fillId="14" borderId="11" xfId="0" applyFont="1" applyFill="1" applyBorder="1"/>
    <xf numFmtId="0" fontId="2" fillId="14" borderId="25" xfId="0" applyFont="1" applyFill="1" applyBorder="1"/>
    <xf numFmtId="0" fontId="23" fillId="2" borderId="18" xfId="0" applyFont="1" applyFill="1" applyBorder="1" applyAlignment="1" applyProtection="1">
      <alignment horizontal="left" vertical="center"/>
    </xf>
    <xf numFmtId="0" fontId="23" fillId="0" borderId="18" xfId="1" applyFont="1" applyFill="1" applyBorder="1" applyAlignment="1" applyProtection="1">
      <alignment horizontal="left" vertical="center" wrapText="1"/>
    </xf>
    <xf numFmtId="0" fontId="23" fillId="0" borderId="18" xfId="0" applyFont="1" applyFill="1" applyBorder="1" applyAlignment="1">
      <alignment horizontal="left" vertical="center" wrapText="1"/>
    </xf>
    <xf numFmtId="0" fontId="21" fillId="0" borderId="18" xfId="0" applyFont="1" applyFill="1" applyBorder="1" applyAlignment="1">
      <alignment horizontal="justify" vertical="center" wrapText="1"/>
    </xf>
    <xf numFmtId="1" fontId="19" fillId="0" borderId="28" xfId="0" applyNumberFormat="1" applyFont="1" applyFill="1" applyBorder="1" applyAlignment="1" applyProtection="1">
      <alignment horizontal="left" vertical="center" wrapText="1"/>
    </xf>
    <xf numFmtId="1" fontId="20" fillId="0" borderId="26" xfId="0" applyNumberFormat="1" applyFont="1" applyFill="1" applyBorder="1" applyAlignment="1" applyProtection="1">
      <alignment horizontal="left" vertical="center" wrapText="1"/>
    </xf>
    <xf numFmtId="1" fontId="21" fillId="0" borderId="29" xfId="0" applyNumberFormat="1" applyFont="1" applyFill="1" applyBorder="1" applyAlignment="1" applyProtection="1">
      <alignment horizontal="left" vertical="center" wrapText="1"/>
    </xf>
    <xf numFmtId="1" fontId="21" fillId="0" borderId="26" xfId="0" applyNumberFormat="1" applyFont="1" applyFill="1" applyBorder="1" applyAlignment="1" applyProtection="1">
      <alignment horizontal="left" vertical="center" wrapText="1"/>
    </xf>
    <xf numFmtId="1" fontId="19" fillId="0" borderId="30" xfId="0" applyNumberFormat="1" applyFont="1" applyFill="1" applyBorder="1" applyAlignment="1" applyProtection="1">
      <alignment horizontal="left" vertical="center" wrapText="1"/>
    </xf>
    <xf numFmtId="1" fontId="21" fillId="0" borderId="31" xfId="0" applyNumberFormat="1" applyFont="1" applyFill="1" applyBorder="1" applyAlignment="1" applyProtection="1">
      <alignment horizontal="left" vertical="center" wrapText="1"/>
    </xf>
    <xf numFmtId="1" fontId="21" fillId="0" borderId="32" xfId="0" applyNumberFormat="1" applyFont="1" applyFill="1" applyBorder="1" applyAlignment="1" applyProtection="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Font="1" applyBorder="1" applyAlignment="1">
      <alignment horizontal="center" vertical="center"/>
    </xf>
    <xf numFmtId="0" fontId="0" fillId="0" borderId="19" xfId="0" applyFont="1" applyBorder="1" applyAlignment="1">
      <alignment horizontal="center" vertical="center"/>
    </xf>
    <xf numFmtId="0" fontId="2" fillId="14" borderId="11" xfId="0" applyFont="1" applyFill="1" applyBorder="1" applyAlignment="1">
      <alignment horizontal="center" vertical="center"/>
    </xf>
    <xf numFmtId="0" fontId="2" fillId="14" borderId="12" xfId="0" applyFont="1" applyFill="1" applyBorder="1" applyAlignment="1">
      <alignment vertical="center"/>
    </xf>
    <xf numFmtId="0" fontId="2" fillId="14" borderId="12" xfId="0" applyFont="1" applyFill="1" applyBorder="1" applyAlignment="1">
      <alignment vertical="center" wrapText="1"/>
    </xf>
    <xf numFmtId="0" fontId="2" fillId="14" borderId="25" xfId="0" applyFont="1" applyFill="1" applyBorder="1" applyAlignment="1">
      <alignment vertical="center"/>
    </xf>
    <xf numFmtId="0" fontId="0" fillId="0" borderId="16" xfId="0" applyFont="1" applyBorder="1" applyAlignment="1">
      <alignment horizontal="justify" vertical="center"/>
    </xf>
    <xf numFmtId="0" fontId="0" fillId="0" borderId="18" xfId="0" applyFont="1" applyBorder="1" applyAlignment="1">
      <alignment vertical="center"/>
    </xf>
    <xf numFmtId="0" fontId="22" fillId="14" borderId="16" xfId="0" applyFont="1" applyFill="1" applyBorder="1" applyAlignment="1">
      <alignment horizontal="left" vertical="center" wrapText="1"/>
    </xf>
    <xf numFmtId="1" fontId="19" fillId="15" borderId="16" xfId="0" applyNumberFormat="1" applyFont="1" applyFill="1" applyBorder="1" applyAlignment="1" applyProtection="1">
      <alignment horizontal="left" vertical="center" wrapText="1"/>
    </xf>
    <xf numFmtId="1" fontId="20" fillId="0" borderId="16" xfId="0" applyNumberFormat="1" applyFont="1" applyFill="1" applyBorder="1" applyAlignment="1" applyProtection="1">
      <alignment horizontal="left" vertical="center" wrapText="1"/>
    </xf>
    <xf numFmtId="1" fontId="21" fillId="0" borderId="16" xfId="0" applyNumberFormat="1" applyFont="1" applyFill="1" applyBorder="1" applyAlignment="1" applyProtection="1">
      <alignment horizontal="left" vertical="center" wrapText="1"/>
    </xf>
    <xf numFmtId="1" fontId="19" fillId="15" borderId="17" xfId="0" applyNumberFormat="1" applyFont="1" applyFill="1" applyBorder="1" applyAlignment="1" applyProtection="1">
      <alignment horizontal="left" vertical="center" wrapText="1"/>
    </xf>
    <xf numFmtId="1" fontId="19" fillId="15" borderId="18" xfId="0" applyNumberFormat="1" applyFont="1" applyFill="1" applyBorder="1" applyAlignment="1" applyProtection="1">
      <alignment horizontal="left" vertical="center" wrapText="1"/>
    </xf>
    <xf numFmtId="1" fontId="19" fillId="0" borderId="17" xfId="0" applyNumberFormat="1" applyFont="1" applyFill="1" applyBorder="1" applyAlignment="1" applyProtection="1">
      <alignment horizontal="left" vertical="center" wrapText="1"/>
    </xf>
    <xf numFmtId="1" fontId="19" fillId="0" borderId="19" xfId="0" applyNumberFormat="1" applyFont="1" applyFill="1" applyBorder="1" applyAlignment="1" applyProtection="1">
      <alignment horizontal="left" vertical="center" wrapText="1"/>
    </xf>
    <xf numFmtId="0" fontId="25" fillId="0" borderId="20" xfId="0" applyFont="1" applyBorder="1" applyAlignment="1">
      <alignment horizontal="left" vertical="center"/>
    </xf>
    <xf numFmtId="0" fontId="0" fillId="0" borderId="16" xfId="0" applyBorder="1" applyAlignment="1">
      <alignment vertical="center" wrapText="1"/>
    </xf>
    <xf numFmtId="0" fontId="0" fillId="0" borderId="16" xfId="0" applyBorder="1" applyAlignment="1">
      <alignment horizontal="center" vertical="center" wrapText="1"/>
    </xf>
    <xf numFmtId="0" fontId="0" fillId="0" borderId="16" xfId="0" applyFill="1" applyBorder="1" applyAlignment="1">
      <alignment vertical="center" wrapText="1"/>
    </xf>
    <xf numFmtId="0" fontId="0" fillId="2" borderId="16" xfId="0" applyFill="1" applyBorder="1" applyAlignment="1">
      <alignment vertical="center" wrapText="1"/>
    </xf>
    <xf numFmtId="0" fontId="0" fillId="0" borderId="18" xfId="0" applyBorder="1" applyAlignment="1">
      <alignment horizontal="center" vertical="center" wrapText="1"/>
    </xf>
    <xf numFmtId="0" fontId="0" fillId="2" borderId="20" xfId="0" applyFill="1" applyBorder="1" applyAlignment="1">
      <alignment horizontal="left" vertical="center" wrapText="1"/>
    </xf>
    <xf numFmtId="0" fontId="0" fillId="2" borderId="20" xfId="0" applyFill="1" applyBorder="1" applyAlignment="1">
      <alignment vertical="center" wrapText="1"/>
    </xf>
    <xf numFmtId="0" fontId="0" fillId="0" borderId="16" xfId="0"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left" vertical="center"/>
    </xf>
    <xf numFmtId="0" fontId="0" fillId="0" borderId="20" xfId="0" applyBorder="1" applyAlignment="1">
      <alignment horizontal="center" vertical="center"/>
    </xf>
    <xf numFmtId="0" fontId="2" fillId="14" borderId="12" xfId="0" applyFont="1" applyFill="1" applyBorder="1" applyAlignment="1">
      <alignment horizontal="center" vertical="center"/>
    </xf>
    <xf numFmtId="0" fontId="2" fillId="14" borderId="12" xfId="0" applyFont="1" applyFill="1" applyBorder="1" applyAlignment="1">
      <alignment horizontal="center" vertical="center" wrapText="1"/>
    </xf>
    <xf numFmtId="2" fontId="2" fillId="14" borderId="25" xfId="0" applyNumberFormat="1" applyFont="1" applyFill="1" applyBorder="1" applyAlignment="1">
      <alignment horizontal="center" vertical="center"/>
    </xf>
    <xf numFmtId="0" fontId="28" fillId="0" borderId="16" xfId="0" applyFont="1" applyFill="1" applyBorder="1" applyAlignment="1">
      <alignment horizontal="center" vertical="center"/>
    </xf>
    <xf numFmtId="0" fontId="28" fillId="0" borderId="20" xfId="0" applyFont="1" applyFill="1" applyBorder="1" applyAlignment="1">
      <alignment horizontal="center" vertical="center"/>
    </xf>
    <xf numFmtId="0" fontId="0" fillId="0" borderId="16" xfId="0" applyBorder="1" applyAlignment="1">
      <alignment vertical="center"/>
    </xf>
    <xf numFmtId="0" fontId="0" fillId="0" borderId="0" xfId="0" applyAlignment="1">
      <alignment vertical="center"/>
    </xf>
    <xf numFmtId="0" fontId="0" fillId="0" borderId="18" xfId="0" applyBorder="1" applyAlignment="1">
      <alignment horizontal="center" vertical="center"/>
    </xf>
    <xf numFmtId="0" fontId="2" fillId="0" borderId="34" xfId="0" applyFont="1"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22" fillId="14" borderId="11" xfId="0" applyFont="1" applyFill="1" applyBorder="1" applyAlignment="1">
      <alignment vertical="center" wrapText="1"/>
    </xf>
    <xf numFmtId="0" fontId="22" fillId="14" borderId="12" xfId="0" applyFont="1" applyFill="1" applyBorder="1" applyAlignment="1">
      <alignment vertical="center" wrapText="1"/>
    </xf>
    <xf numFmtId="0" fontId="22" fillId="14" borderId="25" xfId="0" applyFont="1" applyFill="1" applyBorder="1" applyAlignment="1">
      <alignment horizontal="center" vertical="center" wrapText="1"/>
    </xf>
    <xf numFmtId="0" fontId="22" fillId="14" borderId="35" xfId="0" applyFont="1" applyFill="1" applyBorder="1" applyAlignment="1">
      <alignment horizontal="center" vertical="center" wrapText="1"/>
    </xf>
    <xf numFmtId="0" fontId="0" fillId="0" borderId="36" xfId="0" applyBorder="1" applyAlignment="1">
      <alignment horizontal="center" vertical="center" wrapText="1"/>
    </xf>
    <xf numFmtId="0" fontId="0" fillId="0" borderId="36" xfId="0" applyFill="1" applyBorder="1" applyAlignment="1">
      <alignment horizontal="center" vertical="center" wrapText="1"/>
    </xf>
    <xf numFmtId="0" fontId="0" fillId="2" borderId="36" xfId="0" applyFill="1" applyBorder="1" applyAlignment="1">
      <alignment horizontal="center" vertical="center" wrapText="1"/>
    </xf>
    <xf numFmtId="2" fontId="0" fillId="0" borderId="16" xfId="0" applyNumberFormat="1" applyBorder="1" applyAlignment="1">
      <alignment horizontal="center" vertical="center"/>
    </xf>
    <xf numFmtId="0" fontId="0" fillId="0" borderId="13" xfId="0" applyBorder="1" applyAlignment="1">
      <alignment vertical="center"/>
    </xf>
    <xf numFmtId="0" fontId="30" fillId="14" borderId="12" xfId="0" applyFont="1" applyFill="1" applyBorder="1" applyAlignment="1">
      <alignment horizontal="center" vertical="center"/>
    </xf>
    <xf numFmtId="0" fontId="30" fillId="14" borderId="37" xfId="0" applyFont="1" applyFill="1" applyBorder="1" applyAlignment="1">
      <alignment horizontal="center" vertical="center"/>
    </xf>
    <xf numFmtId="0" fontId="30" fillId="14" borderId="14" xfId="0" applyFont="1" applyFill="1" applyBorder="1" applyAlignment="1">
      <alignment horizontal="center" vertical="center"/>
    </xf>
    <xf numFmtId="0" fontId="29" fillId="16" borderId="17" xfId="0" applyFont="1" applyFill="1" applyBorder="1" applyAlignment="1">
      <alignment vertical="center"/>
    </xf>
    <xf numFmtId="2" fontId="0" fillId="0" borderId="18" xfId="0" applyNumberFormat="1" applyBorder="1" applyAlignment="1">
      <alignment horizontal="center" vertical="center"/>
    </xf>
    <xf numFmtId="2" fontId="29" fillId="17" borderId="21" xfId="0" applyNumberFormat="1" applyFont="1" applyFill="1" applyBorder="1" applyAlignment="1">
      <alignment horizontal="center" vertical="center"/>
    </xf>
    <xf numFmtId="0" fontId="0" fillId="0" borderId="0" xfId="0" applyFont="1"/>
    <xf numFmtId="0" fontId="0" fillId="0" borderId="16" xfId="0" applyFont="1" applyBorder="1" applyAlignment="1">
      <alignment vertical="center" wrapText="1"/>
    </xf>
    <xf numFmtId="0" fontId="0" fillId="0" borderId="16" xfId="0" applyFont="1" applyBorder="1" applyAlignment="1">
      <alignment horizontal="center" vertical="center" wrapText="1"/>
    </xf>
    <xf numFmtId="0" fontId="0" fillId="0" borderId="16" xfId="0" applyFont="1" applyBorder="1" applyAlignment="1">
      <alignment horizontal="center" wrapText="1"/>
    </xf>
    <xf numFmtId="0" fontId="2" fillId="14" borderId="16" xfId="0" applyFont="1" applyFill="1" applyBorder="1" applyAlignment="1">
      <alignment horizontal="center" vertical="center" wrapText="1"/>
    </xf>
    <xf numFmtId="0" fontId="2" fillId="14" borderId="11" xfId="0" applyFont="1" applyFill="1" applyBorder="1" applyAlignment="1">
      <alignment horizontal="center" wrapText="1"/>
    </xf>
    <xf numFmtId="0" fontId="2" fillId="14" borderId="12" xfId="0" applyFont="1" applyFill="1" applyBorder="1" applyAlignment="1">
      <alignment horizontal="center" wrapText="1"/>
    </xf>
    <xf numFmtId="0" fontId="2" fillId="14" borderId="25" xfId="0" applyFont="1" applyFill="1" applyBorder="1" applyAlignment="1">
      <alignment horizontal="center" wrapText="1"/>
    </xf>
    <xf numFmtId="0" fontId="2" fillId="0" borderId="17" xfId="0" applyFont="1" applyFill="1" applyBorder="1" applyAlignment="1">
      <alignment vertical="center" wrapText="1"/>
    </xf>
    <xf numFmtId="0" fontId="0" fillId="0" borderId="18" xfId="0" applyFont="1" applyBorder="1" applyAlignment="1">
      <alignment horizontal="center" wrapText="1"/>
    </xf>
    <xf numFmtId="0" fontId="2" fillId="0" borderId="19" xfId="0" applyFont="1" applyFill="1" applyBorder="1" applyAlignment="1">
      <alignment wrapText="1"/>
    </xf>
    <xf numFmtId="0" fontId="0" fillId="0" borderId="20" xfId="0" applyFont="1" applyBorder="1" applyAlignment="1">
      <alignment horizontal="center" wrapText="1"/>
    </xf>
    <xf numFmtId="0" fontId="2" fillId="0" borderId="21" xfId="0" applyFont="1" applyBorder="1" applyAlignment="1">
      <alignment horizontal="center" wrapText="1"/>
    </xf>
    <xf numFmtId="0" fontId="0" fillId="0" borderId="18" xfId="0" applyFont="1" applyBorder="1" applyAlignment="1">
      <alignment vertical="center" wrapText="1"/>
    </xf>
    <xf numFmtId="0" fontId="2" fillId="0" borderId="19" xfId="0" applyFont="1" applyFill="1" applyBorder="1" applyAlignment="1">
      <alignment vertical="center" wrapText="1"/>
    </xf>
    <xf numFmtId="0" fontId="0" fillId="0" borderId="20" xfId="0" applyFont="1" applyBorder="1" applyAlignment="1">
      <alignment vertical="center" wrapText="1"/>
    </xf>
    <xf numFmtId="0" fontId="0" fillId="0" borderId="20" xfId="0" applyFont="1" applyBorder="1" applyAlignment="1">
      <alignment horizontal="center" vertical="center" wrapText="1"/>
    </xf>
    <xf numFmtId="0" fontId="0" fillId="0" borderId="21" xfId="0" applyFont="1" applyBorder="1" applyAlignment="1">
      <alignment vertical="center" wrapText="1"/>
    </xf>
    <xf numFmtId="0" fontId="18" fillId="8" borderId="22" xfId="0" applyFont="1" applyFill="1" applyBorder="1" applyAlignment="1">
      <alignment horizontal="center" vertical="center"/>
    </xf>
    <xf numFmtId="0" fontId="18" fillId="8" borderId="23" xfId="0" applyFont="1" applyFill="1" applyBorder="1" applyAlignment="1">
      <alignment horizontal="center" vertical="center"/>
    </xf>
    <xf numFmtId="0" fontId="18" fillId="8" borderId="24" xfId="0" applyFont="1" applyFill="1" applyBorder="1" applyAlignment="1">
      <alignment horizontal="center" vertical="center"/>
    </xf>
    <xf numFmtId="0" fontId="0" fillId="9" borderId="7" xfId="0" applyFill="1" applyBorder="1" applyAlignment="1">
      <alignment horizontal="center" vertical="center"/>
    </xf>
    <xf numFmtId="0" fontId="17" fillId="9" borderId="7" xfId="0" applyFont="1" applyFill="1" applyBorder="1" applyAlignment="1">
      <alignment horizontal="center" vertical="center"/>
    </xf>
    <xf numFmtId="0" fontId="0" fillId="9" borderId="7" xfId="0" applyFill="1" applyBorder="1" applyAlignment="1">
      <alignment vertical="center"/>
    </xf>
    <xf numFmtId="0" fontId="0" fillId="9" borderId="16" xfId="0" applyFill="1" applyBorder="1" applyAlignment="1">
      <alignment horizontal="center" vertical="center"/>
    </xf>
    <xf numFmtId="0" fontId="0" fillId="9" borderId="16" xfId="0" applyFill="1" applyBorder="1" applyAlignment="1">
      <alignment vertical="center"/>
    </xf>
    <xf numFmtId="0" fontId="0" fillId="11" borderId="16" xfId="0" applyFill="1" applyBorder="1" applyAlignment="1">
      <alignment horizontal="center" vertical="center"/>
    </xf>
    <xf numFmtId="0" fontId="17" fillId="11" borderId="16" xfId="0" applyFont="1" applyFill="1" applyBorder="1" applyAlignment="1">
      <alignment horizontal="center" vertical="center"/>
    </xf>
    <xf numFmtId="0" fontId="0" fillId="11" borderId="16" xfId="0" applyFill="1" applyBorder="1" applyAlignment="1">
      <alignment vertical="center"/>
    </xf>
    <xf numFmtId="0" fontId="0" fillId="12" borderId="16" xfId="0" applyFill="1" applyBorder="1" applyAlignment="1">
      <alignment horizontal="center" vertical="center"/>
    </xf>
    <xf numFmtId="0" fontId="17" fillId="12" borderId="16" xfId="0" applyFont="1" applyFill="1" applyBorder="1" applyAlignment="1">
      <alignment horizontal="center" vertical="center"/>
    </xf>
    <xf numFmtId="0" fontId="0" fillId="12" borderId="16" xfId="0" applyFill="1" applyBorder="1" applyAlignment="1">
      <alignment vertical="center"/>
    </xf>
    <xf numFmtId="0" fontId="0" fillId="10" borderId="16" xfId="0" applyFill="1" applyBorder="1" applyAlignment="1">
      <alignment horizontal="center" vertical="center"/>
    </xf>
    <xf numFmtId="0" fontId="17" fillId="10" borderId="16" xfId="0" applyFont="1" applyFill="1" applyBorder="1" applyAlignment="1">
      <alignment horizontal="center" vertical="center"/>
    </xf>
    <xf numFmtId="0" fontId="0" fillId="10" borderId="16" xfId="0" applyFill="1" applyBorder="1" applyAlignment="1">
      <alignment vertical="center"/>
    </xf>
    <xf numFmtId="0" fontId="0" fillId="13" borderId="16" xfId="0" applyFill="1" applyBorder="1" applyAlignment="1">
      <alignment horizontal="center" vertical="center"/>
    </xf>
    <xf numFmtId="0" fontId="17" fillId="13" borderId="16" xfId="0" applyFont="1" applyFill="1" applyBorder="1" applyAlignment="1">
      <alignment horizontal="center" vertical="center"/>
    </xf>
    <xf numFmtId="0" fontId="0" fillId="13" borderId="16" xfId="0" applyFill="1" applyBorder="1" applyAlignment="1">
      <alignment vertical="center"/>
    </xf>
    <xf numFmtId="0" fontId="0" fillId="0" borderId="16" xfId="0" applyBorder="1"/>
    <xf numFmtId="0" fontId="12" fillId="0" borderId="16" xfId="0" applyNumberFormat="1" applyFont="1" applyFill="1" applyBorder="1" applyAlignment="1">
      <alignment vertical="center" wrapText="1"/>
    </xf>
    <xf numFmtId="0" fontId="12" fillId="0" borderId="16" xfId="0" applyFont="1" applyBorder="1" applyAlignment="1">
      <alignment horizontal="left" vertical="top" wrapText="1"/>
    </xf>
    <xf numFmtId="0" fontId="12" fillId="0" borderId="16" xfId="0" applyFont="1" applyFill="1" applyBorder="1" applyAlignment="1">
      <alignment vertical="center" wrapText="1"/>
    </xf>
    <xf numFmtId="0" fontId="12" fillId="0" borderId="16" xfId="0" applyFont="1" applyBorder="1" applyAlignment="1">
      <alignment vertical="center" wrapText="1"/>
    </xf>
    <xf numFmtId="0" fontId="12" fillId="0" borderId="16" xfId="0" applyFont="1" applyBorder="1" applyAlignment="1">
      <alignment horizontal="left" vertical="center" wrapText="1"/>
    </xf>
    <xf numFmtId="0" fontId="32" fillId="0" borderId="19" xfId="0" applyFont="1" applyBorder="1" applyAlignment="1">
      <alignment horizontal="center" vertical="center"/>
    </xf>
    <xf numFmtId="0" fontId="11" fillId="6" borderId="16" xfId="0" applyFont="1" applyFill="1" applyBorder="1" applyAlignment="1">
      <alignment horizontal="center" vertical="center" wrapText="1"/>
    </xf>
    <xf numFmtId="0" fontId="12" fillId="0" borderId="16" xfId="0" applyFont="1" applyBorder="1" applyAlignment="1">
      <alignment horizontal="center" vertical="center" wrapText="1"/>
    </xf>
    <xf numFmtId="0" fontId="12" fillId="0" borderId="16" xfId="0" applyFont="1" applyFill="1" applyBorder="1" applyAlignment="1">
      <alignment horizontal="center" vertical="center" wrapText="1"/>
    </xf>
    <xf numFmtId="0" fontId="2" fillId="18" borderId="7" xfId="0" applyFont="1" applyFill="1" applyBorder="1" applyAlignment="1">
      <alignment horizontal="left" vertical="top" wrapText="1"/>
    </xf>
    <xf numFmtId="0" fontId="0" fillId="17" borderId="16" xfId="0" applyFill="1" applyBorder="1" applyAlignment="1">
      <alignment horizontal="center" vertical="center" wrapText="1"/>
    </xf>
    <xf numFmtId="0" fontId="2" fillId="17" borderId="16" xfId="0" applyFont="1" applyFill="1" applyBorder="1" applyAlignment="1">
      <alignment horizontal="left" vertical="top" wrapText="1"/>
    </xf>
    <xf numFmtId="0" fontId="2" fillId="18" borderId="16" xfId="0" applyFont="1" applyFill="1" applyBorder="1" applyAlignment="1">
      <alignment horizontal="left" vertical="top" wrapText="1"/>
    </xf>
    <xf numFmtId="0" fontId="0" fillId="17" borderId="18" xfId="0" applyFill="1" applyBorder="1" applyAlignment="1">
      <alignment horizontal="center" vertical="center" wrapText="1"/>
    </xf>
    <xf numFmtId="0" fontId="0" fillId="19" borderId="16" xfId="0" applyFill="1" applyBorder="1" applyAlignment="1">
      <alignment horizontal="center" vertical="center" wrapText="1"/>
    </xf>
    <xf numFmtId="0" fontId="0" fillId="2" borderId="16" xfId="0" applyFill="1" applyBorder="1" applyAlignment="1">
      <alignment horizontal="center" vertical="center" wrapText="1"/>
    </xf>
    <xf numFmtId="0" fontId="2" fillId="19" borderId="16" xfId="0" applyFont="1" applyFill="1" applyBorder="1" applyAlignment="1">
      <alignment horizontal="left" vertical="top" wrapText="1"/>
    </xf>
    <xf numFmtId="0" fontId="0" fillId="19" borderId="20" xfId="0" applyFill="1" applyBorder="1" applyAlignment="1">
      <alignment horizontal="center" vertical="center" wrapText="1"/>
    </xf>
    <xf numFmtId="0" fontId="2" fillId="19" borderId="20" xfId="0" applyFont="1" applyFill="1" applyBorder="1" applyAlignment="1">
      <alignment horizontal="left" vertical="top" wrapText="1"/>
    </xf>
    <xf numFmtId="0" fontId="0" fillId="0" borderId="16" xfId="0" applyFill="1" applyBorder="1" applyAlignment="1">
      <alignment horizontal="center" vertical="center" wrapText="1"/>
    </xf>
    <xf numFmtId="0" fontId="0" fillId="2" borderId="20" xfId="0" applyFill="1" applyBorder="1" applyAlignment="1">
      <alignment horizontal="center" vertical="center" wrapText="1"/>
    </xf>
    <xf numFmtId="0" fontId="23" fillId="2" borderId="17" xfId="0" applyFont="1" applyFill="1" applyBorder="1" applyAlignment="1" applyProtection="1">
      <alignment horizontal="center" vertical="center"/>
    </xf>
    <xf numFmtId="0" fontId="23" fillId="14" borderId="17" xfId="0" applyFont="1" applyFill="1" applyBorder="1" applyAlignment="1" applyProtection="1">
      <alignment horizontal="center" vertical="center"/>
    </xf>
    <xf numFmtId="0" fontId="23" fillId="2" borderId="19" xfId="0" applyFont="1" applyFill="1" applyBorder="1" applyAlignment="1" applyProtection="1">
      <alignment horizontal="center" vertical="center"/>
    </xf>
    <xf numFmtId="0" fontId="23" fillId="2" borderId="19" xfId="0" applyFont="1" applyFill="1" applyBorder="1" applyAlignment="1" applyProtection="1">
      <alignment horizontal="left" vertical="center" wrapText="1"/>
    </xf>
    <xf numFmtId="0" fontId="29" fillId="0" borderId="16" xfId="0" applyFont="1" applyBorder="1" applyAlignment="1">
      <alignment horizontal="left" vertical="center"/>
    </xf>
    <xf numFmtId="0" fontId="29" fillId="2" borderId="16" xfId="0" applyFont="1" applyFill="1" applyBorder="1" applyAlignment="1">
      <alignment horizontal="center" vertical="center"/>
    </xf>
    <xf numFmtId="0" fontId="28" fillId="20" borderId="16" xfId="0" applyFont="1" applyFill="1" applyBorder="1" applyAlignment="1">
      <alignment vertical="center"/>
    </xf>
    <xf numFmtId="0" fontId="34" fillId="2" borderId="16" xfId="0" applyFont="1" applyFill="1" applyBorder="1" applyAlignment="1">
      <alignment horizontal="center" vertical="center"/>
    </xf>
    <xf numFmtId="0" fontId="28" fillId="18" borderId="16" xfId="0" applyFont="1" applyFill="1" applyBorder="1" applyAlignment="1">
      <alignment vertical="center"/>
    </xf>
    <xf numFmtId="0" fontId="34" fillId="18" borderId="16" xfId="0" applyFont="1" applyFill="1" applyBorder="1" applyAlignment="1">
      <alignment horizontal="center" vertical="center"/>
    </xf>
    <xf numFmtId="0" fontId="35" fillId="20" borderId="16" xfId="0" applyFont="1" applyFill="1" applyBorder="1" applyAlignment="1">
      <alignment vertical="center"/>
    </xf>
    <xf numFmtId="0" fontId="36" fillId="2" borderId="16" xfId="0" applyFont="1" applyFill="1" applyBorder="1" applyAlignment="1">
      <alignment horizontal="center" vertical="center"/>
    </xf>
    <xf numFmtId="0" fontId="0" fillId="21" borderId="16" xfId="0" applyFill="1" applyBorder="1" applyAlignment="1">
      <alignment horizontal="center" vertical="center"/>
    </xf>
    <xf numFmtId="0" fontId="0" fillId="22" borderId="16" xfId="0" applyFill="1" applyBorder="1" applyAlignment="1">
      <alignment horizontal="center" vertical="center"/>
    </xf>
    <xf numFmtId="0" fontId="0" fillId="18" borderId="16" xfId="0" applyFill="1" applyBorder="1" applyAlignment="1">
      <alignment horizontal="center" vertical="center"/>
    </xf>
    <xf numFmtId="0" fontId="37" fillId="2" borderId="16"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wrapText="1"/>
      <protection locked="0"/>
    </xf>
    <xf numFmtId="0" fontId="0" fillId="0" borderId="0" xfId="0" applyAlignment="1">
      <alignment horizontal="center"/>
    </xf>
    <xf numFmtId="0" fontId="38" fillId="0" borderId="16" xfId="0" applyFont="1" applyBorder="1" applyAlignment="1" applyProtection="1">
      <alignment horizontal="center" vertical="center" wrapText="1"/>
      <protection locked="0"/>
    </xf>
    <xf numFmtId="0" fontId="39" fillId="0" borderId="16" xfId="0" applyFont="1" applyBorder="1" applyAlignment="1" applyProtection="1">
      <alignment horizontal="left" vertical="top" wrapText="1"/>
      <protection locked="0"/>
    </xf>
    <xf numFmtId="0" fontId="39" fillId="0" borderId="16" xfId="0" applyFont="1" applyFill="1" applyBorder="1" applyAlignment="1" applyProtection="1">
      <alignment horizontal="left" vertical="top" wrapText="1"/>
      <protection locked="0"/>
    </xf>
    <xf numFmtId="0" fontId="0" fillId="0" borderId="0" xfId="0" applyFill="1" applyProtection="1">
      <protection locked="0"/>
    </xf>
    <xf numFmtId="0" fontId="0" fillId="21" borderId="16" xfId="0" applyFill="1" applyBorder="1" applyAlignment="1" applyProtection="1">
      <alignment horizontal="center" vertical="center"/>
      <protection locked="0"/>
    </xf>
    <xf numFmtId="0" fontId="0" fillId="22" borderId="0" xfId="0" applyFill="1" applyBorder="1" applyAlignment="1" applyProtection="1">
      <alignment horizontal="center" vertical="center"/>
      <protection locked="0"/>
    </xf>
    <xf numFmtId="0" fontId="0" fillId="0" borderId="0" xfId="0" applyAlignment="1" applyProtection="1">
      <protection locked="0"/>
    </xf>
    <xf numFmtId="0" fontId="0" fillId="0" borderId="16" xfId="0" applyBorder="1" applyAlignment="1" applyProtection="1">
      <alignment horizontal="center" vertical="center"/>
    </xf>
    <xf numFmtId="0" fontId="30" fillId="0" borderId="16" xfId="0" applyFont="1" applyBorder="1"/>
    <xf numFmtId="0" fontId="30" fillId="0" borderId="16" xfId="0" applyFont="1" applyBorder="1" applyAlignment="1">
      <alignment horizontal="center" vertical="center"/>
    </xf>
    <xf numFmtId="0" fontId="3" fillId="2" borderId="16" xfId="0" applyFont="1" applyFill="1" applyBorder="1"/>
    <xf numFmtId="0" fontId="3" fillId="2" borderId="16" xfId="0" applyFont="1" applyFill="1" applyBorder="1" applyAlignment="1">
      <alignment horizontal="center"/>
    </xf>
    <xf numFmtId="0" fontId="3" fillId="18" borderId="16" xfId="0" applyFont="1" applyFill="1" applyBorder="1"/>
    <xf numFmtId="0" fontId="3" fillId="18" borderId="16" xfId="0" applyFont="1" applyFill="1" applyBorder="1" applyAlignment="1">
      <alignment horizontal="center"/>
    </xf>
    <xf numFmtId="0" fontId="3" fillId="2" borderId="16" xfId="14" applyNumberFormat="1" applyFont="1" applyFill="1" applyBorder="1" applyAlignment="1" applyProtection="1">
      <alignment horizontal="center"/>
    </xf>
    <xf numFmtId="0" fontId="40" fillId="2" borderId="16" xfId="0" applyFont="1" applyFill="1" applyBorder="1" applyAlignment="1" applyProtection="1">
      <alignment wrapText="1"/>
      <protection locked="0"/>
    </xf>
    <xf numFmtId="0" fontId="39" fillId="18" borderId="16" xfId="0" applyFont="1" applyFill="1" applyBorder="1" applyAlignment="1" applyProtection="1">
      <alignment horizontal="center" vertical="center"/>
      <protection locked="0"/>
    </xf>
    <xf numFmtId="0" fontId="0" fillId="19" borderId="16" xfId="0" applyFill="1" applyBorder="1" applyAlignment="1">
      <alignment horizontal="center" vertical="center"/>
    </xf>
    <xf numFmtId="0" fontId="39" fillId="19" borderId="16" xfId="0" applyFont="1" applyFill="1" applyBorder="1" applyAlignment="1" applyProtection="1">
      <alignment horizontal="center" vertical="center"/>
      <protection locked="0"/>
    </xf>
    <xf numFmtId="0" fontId="40" fillId="2" borderId="16" xfId="14" applyNumberFormat="1" applyFont="1" applyFill="1" applyBorder="1" applyAlignment="1" applyProtection="1">
      <alignment horizontal="center"/>
    </xf>
    <xf numFmtId="0" fontId="0" fillId="18" borderId="16" xfId="0" applyFill="1" applyBorder="1" applyAlignment="1" applyProtection="1">
      <alignment horizontal="center"/>
    </xf>
    <xf numFmtId="0" fontId="41" fillId="0" borderId="1" xfId="0" applyFont="1" applyBorder="1" applyAlignment="1" applyProtection="1">
      <alignment horizontal="left" vertical="top" wrapText="1"/>
      <protection locked="0"/>
    </xf>
    <xf numFmtId="0" fontId="10" fillId="0" borderId="0" xfId="0" applyFont="1" applyAlignment="1">
      <alignment vertical="center"/>
    </xf>
    <xf numFmtId="0" fontId="10" fillId="0" borderId="0" xfId="0" applyFont="1" applyAlignment="1">
      <alignment vertical="center" wrapText="1"/>
    </xf>
    <xf numFmtId="0" fontId="14" fillId="0" borderId="0" xfId="0" applyFont="1" applyAlignment="1">
      <alignment horizontal="center" vertical="center"/>
    </xf>
    <xf numFmtId="0" fontId="11" fillId="6" borderId="16" xfId="0" applyFont="1" applyFill="1" applyBorder="1" applyAlignment="1">
      <alignment vertical="center" wrapText="1"/>
    </xf>
    <xf numFmtId="0" fontId="11" fillId="0" borderId="16" xfId="0" applyFont="1" applyFill="1" applyBorder="1" applyAlignment="1">
      <alignment vertical="center" wrapText="1"/>
    </xf>
    <xf numFmtId="0" fontId="11" fillId="0" borderId="16" xfId="0" applyFont="1" applyFill="1" applyBorder="1" applyAlignment="1">
      <alignment horizontal="center" vertical="center" wrapText="1"/>
    </xf>
    <xf numFmtId="0" fontId="0" fillId="0" borderId="16" xfId="0" applyBorder="1" applyAlignment="1">
      <alignment wrapText="1"/>
    </xf>
    <xf numFmtId="0" fontId="12" fillId="18" borderId="16" xfId="0" applyFont="1" applyFill="1" applyBorder="1" applyAlignment="1">
      <alignment vertical="center" wrapText="1"/>
    </xf>
    <xf numFmtId="0" fontId="12" fillId="18" borderId="16" xfId="0" applyFont="1" applyFill="1" applyBorder="1" applyAlignment="1">
      <alignment horizontal="center" vertical="center" wrapText="1"/>
    </xf>
    <xf numFmtId="0" fontId="12" fillId="18" borderId="16" xfId="0" applyFont="1" applyFill="1" applyBorder="1" applyAlignment="1">
      <alignment horizontal="left" vertical="center" wrapText="1"/>
    </xf>
    <xf numFmtId="0" fontId="0" fillId="18" borderId="16" xfId="0" applyFill="1" applyBorder="1" applyAlignment="1">
      <alignment wrapText="1"/>
    </xf>
    <xf numFmtId="0" fontId="0" fillId="18" borderId="16" xfId="0" applyFill="1" applyBorder="1"/>
    <xf numFmtId="0" fontId="12" fillId="17" borderId="16" xfId="0" applyFont="1" applyFill="1" applyBorder="1" applyAlignment="1">
      <alignment vertical="center" wrapText="1"/>
    </xf>
    <xf numFmtId="0" fontId="12" fillId="17" borderId="16" xfId="0" applyFont="1" applyFill="1" applyBorder="1" applyAlignment="1">
      <alignment horizontal="center" vertical="center" wrapText="1"/>
    </xf>
    <xf numFmtId="0" fontId="12" fillId="17" borderId="16" xfId="0" applyFont="1" applyFill="1" applyBorder="1" applyAlignment="1">
      <alignment horizontal="left" vertical="center" wrapText="1"/>
    </xf>
    <xf numFmtId="0" fontId="0" fillId="17" borderId="16" xfId="0" applyFill="1" applyBorder="1" applyAlignment="1">
      <alignment wrapText="1"/>
    </xf>
    <xf numFmtId="0" fontId="0" fillId="17" borderId="16" xfId="0" applyFill="1" applyBorder="1"/>
    <xf numFmtId="0" fontId="0" fillId="0" borderId="16" xfId="0" applyFill="1" applyBorder="1" applyAlignment="1">
      <alignment wrapText="1"/>
    </xf>
    <xf numFmtId="0" fontId="0" fillId="0" borderId="16" xfId="0" applyFill="1" applyBorder="1"/>
    <xf numFmtId="0" fontId="43" fillId="0" borderId="0" xfId="0" applyFont="1" applyBorder="1" applyAlignment="1">
      <alignment vertical="center" wrapText="1"/>
    </xf>
    <xf numFmtId="0" fontId="43" fillId="0" borderId="0" xfId="0" applyFont="1" applyBorder="1" applyAlignment="1">
      <alignment horizontal="center" vertical="center" wrapText="1"/>
    </xf>
    <xf numFmtId="0" fontId="13" fillId="0" borderId="0" xfId="0" applyFont="1" applyFill="1" applyAlignment="1">
      <alignment vertical="center"/>
    </xf>
    <xf numFmtId="0" fontId="43" fillId="0" borderId="0" xfId="0" applyFont="1" applyAlignment="1">
      <alignment vertical="center" wrapText="1"/>
    </xf>
    <xf numFmtId="0" fontId="13" fillId="0" borderId="0" xfId="0" applyFont="1" applyBorder="1" applyAlignment="1">
      <alignment vertical="center" wrapText="1"/>
    </xf>
    <xf numFmtId="0" fontId="0" fillId="14" borderId="16" xfId="0" applyFill="1" applyBorder="1" applyAlignment="1">
      <alignment horizontal="left" vertical="center" wrapText="1"/>
    </xf>
    <xf numFmtId="0" fontId="0" fillId="14" borderId="16" xfId="0" applyFill="1" applyBorder="1" applyAlignment="1">
      <alignment horizontal="center" vertical="center" wrapText="1"/>
    </xf>
    <xf numFmtId="0" fontId="0" fillId="18" borderId="16" xfId="0" applyFill="1" applyBorder="1" applyAlignment="1">
      <alignment horizontal="left" vertical="center" wrapText="1"/>
    </xf>
    <xf numFmtId="0" fontId="0" fillId="0" borderId="0" xfId="0" applyFill="1" applyAlignment="1">
      <alignment horizontal="left" vertical="center" wrapText="1"/>
    </xf>
    <xf numFmtId="0" fontId="0" fillId="18" borderId="16" xfId="0" applyFill="1" applyBorder="1" applyAlignment="1">
      <alignment horizontal="center" vertical="center" wrapText="1"/>
    </xf>
    <xf numFmtId="0" fontId="0" fillId="2" borderId="16" xfId="0" applyFill="1" applyBorder="1" applyAlignment="1">
      <alignment horizontal="left" vertical="center" wrapText="1"/>
    </xf>
    <xf numFmtId="0" fontId="22" fillId="14" borderId="16" xfId="0" applyFont="1" applyFill="1" applyBorder="1" applyAlignment="1">
      <alignment horizontal="left" vertical="top" wrapText="1"/>
    </xf>
    <xf numFmtId="0" fontId="31" fillId="0" borderId="16" xfId="0" applyFont="1" applyBorder="1" applyAlignment="1">
      <alignment vertical="top" wrapText="1"/>
    </xf>
    <xf numFmtId="0" fontId="0" fillId="0" borderId="16" xfId="0" applyBorder="1" applyAlignment="1">
      <alignment vertical="top" wrapText="1"/>
    </xf>
    <xf numFmtId="0" fontId="31" fillId="0" borderId="16" xfId="0" applyFont="1" applyFill="1" applyBorder="1" applyAlignment="1">
      <alignment vertical="top" wrapText="1"/>
    </xf>
    <xf numFmtId="0" fontId="0" fillId="0" borderId="16" xfId="0" applyFill="1" applyBorder="1" applyAlignment="1">
      <alignment vertical="center"/>
    </xf>
    <xf numFmtId="0" fontId="0" fillId="0" borderId="16" xfId="0" applyFill="1" applyBorder="1" applyAlignment="1">
      <alignment vertical="top" wrapText="1"/>
    </xf>
    <xf numFmtId="0" fontId="0" fillId="2" borderId="16" xfId="0" applyFill="1" applyBorder="1"/>
    <xf numFmtId="0" fontId="0" fillId="2" borderId="16" xfId="0" applyFill="1" applyBorder="1" applyAlignment="1">
      <alignment vertical="top" wrapText="1"/>
    </xf>
    <xf numFmtId="0" fontId="0" fillId="2" borderId="16" xfId="0" applyFill="1" applyBorder="1" applyAlignment="1">
      <alignment wrapText="1"/>
    </xf>
    <xf numFmtId="0" fontId="0" fillId="2" borderId="16" xfId="0" applyFill="1" applyBorder="1" applyAlignment="1">
      <alignment vertical="center"/>
    </xf>
    <xf numFmtId="0" fontId="31" fillId="2" borderId="16" xfId="0" applyFont="1" applyFill="1" applyBorder="1" applyAlignment="1">
      <alignment wrapText="1"/>
    </xf>
    <xf numFmtId="0" fontId="0" fillId="14" borderId="16" xfId="0" applyFill="1" applyBorder="1"/>
    <xf numFmtId="0" fontId="0" fillId="14" borderId="16" xfId="0" applyFill="1" applyBorder="1" applyAlignment="1">
      <alignment vertical="top" wrapText="1"/>
    </xf>
    <xf numFmtId="0" fontId="0" fillId="14" borderId="16" xfId="0" applyFill="1" applyBorder="1" applyAlignment="1">
      <alignment wrapText="1"/>
    </xf>
    <xf numFmtId="0" fontId="0" fillId="14" borderId="16" xfId="0" applyFill="1" applyBorder="1" applyAlignment="1">
      <alignment vertical="center"/>
    </xf>
    <xf numFmtId="0" fontId="0" fillId="18" borderId="16" xfId="0" applyFill="1" applyBorder="1" applyAlignment="1">
      <alignment vertical="top" wrapText="1"/>
    </xf>
    <xf numFmtId="0" fontId="0" fillId="18" borderId="16" xfId="0" applyFill="1" applyBorder="1" applyAlignment="1">
      <alignment vertical="center"/>
    </xf>
    <xf numFmtId="0" fontId="0" fillId="0" borderId="0" xfId="0" applyAlignment="1">
      <alignment vertical="top" wrapText="1"/>
    </xf>
    <xf numFmtId="1" fontId="19" fillId="15" borderId="0" xfId="0" applyNumberFormat="1" applyFont="1" applyFill="1" applyBorder="1" applyAlignment="1" applyProtection="1">
      <alignment horizontal="left" vertical="center" wrapText="1"/>
    </xf>
    <xf numFmtId="1" fontId="21" fillId="2" borderId="26" xfId="0" applyNumberFormat="1" applyFont="1" applyFill="1" applyBorder="1" applyAlignment="1" applyProtection="1">
      <alignment horizontal="left" vertical="center" wrapText="1"/>
    </xf>
    <xf numFmtId="1" fontId="21" fillId="2" borderId="29" xfId="0" applyNumberFormat="1" applyFont="1" applyFill="1" applyBorder="1" applyAlignment="1" applyProtection="1">
      <alignment horizontal="left" vertical="center" wrapText="1"/>
    </xf>
    <xf numFmtId="0" fontId="0" fillId="2" borderId="0" xfId="0" applyFill="1"/>
    <xf numFmtId="1" fontId="19" fillId="2" borderId="28" xfId="0" applyNumberFormat="1" applyFont="1" applyFill="1" applyBorder="1" applyAlignment="1" applyProtection="1">
      <alignment horizontal="left" vertical="center" wrapText="1"/>
    </xf>
    <xf numFmtId="0" fontId="0" fillId="0" borderId="0" xfId="0" applyFill="1"/>
    <xf numFmtId="0" fontId="0" fillId="19" borderId="0" xfId="0" applyFill="1"/>
    <xf numFmtId="0" fontId="0" fillId="17" borderId="16" xfId="0" applyFont="1" applyFill="1" applyBorder="1" applyAlignment="1">
      <alignment vertical="center"/>
    </xf>
    <xf numFmtId="0" fontId="0" fillId="17" borderId="19" xfId="0" applyFont="1" applyFill="1" applyBorder="1" applyAlignment="1">
      <alignment horizontal="center" vertical="center"/>
    </xf>
    <xf numFmtId="0" fontId="0" fillId="17" borderId="16" xfId="0" applyFill="1" applyBorder="1" applyAlignment="1">
      <alignment vertical="center"/>
    </xf>
    <xf numFmtId="0" fontId="0" fillId="17" borderId="16" xfId="0" applyFill="1" applyBorder="1" applyAlignment="1">
      <alignment horizontal="left" vertical="center" wrapText="1"/>
    </xf>
    <xf numFmtId="0" fontId="0" fillId="23" borderId="0" xfId="0" applyFill="1"/>
    <xf numFmtId="1" fontId="21" fillId="0" borderId="36" xfId="0" applyNumberFormat="1" applyFont="1" applyFill="1" applyBorder="1" applyAlignment="1" applyProtection="1">
      <alignment horizontal="left" vertical="center" wrapText="1"/>
    </xf>
    <xf numFmtId="0" fontId="0" fillId="0" borderId="16" xfId="0" applyBorder="1" applyAlignment="1">
      <alignment horizontal="left" wrapText="1"/>
    </xf>
    <xf numFmtId="0" fontId="0" fillId="19" borderId="16" xfId="0" applyFill="1" applyBorder="1" applyAlignment="1">
      <alignment wrapText="1"/>
    </xf>
    <xf numFmtId="1" fontId="20" fillId="0" borderId="36" xfId="0" applyNumberFormat="1" applyFont="1" applyFill="1" applyBorder="1" applyAlignment="1" applyProtection="1">
      <alignment horizontal="left" vertical="center" wrapText="1"/>
    </xf>
    <xf numFmtId="1" fontId="20" fillId="0" borderId="49" xfId="0" applyNumberFormat="1" applyFont="1" applyFill="1" applyBorder="1" applyAlignment="1" applyProtection="1">
      <alignment horizontal="left" vertical="center" wrapText="1"/>
    </xf>
    <xf numFmtId="1" fontId="16" fillId="7" borderId="36" xfId="0" applyNumberFormat="1" applyFont="1" applyFill="1" applyBorder="1" applyAlignment="1" applyProtection="1">
      <alignment vertical="center" wrapText="1"/>
    </xf>
    <xf numFmtId="1" fontId="15" fillId="7" borderId="50" xfId="0" applyNumberFormat="1" applyFont="1" applyFill="1" applyBorder="1" applyAlignment="1" applyProtection="1">
      <alignment vertical="center" wrapText="1"/>
    </xf>
    <xf numFmtId="1" fontId="15" fillId="7" borderId="51" xfId="0" applyNumberFormat="1" applyFont="1" applyFill="1" applyBorder="1" applyAlignment="1" applyProtection="1">
      <alignment vertical="center" wrapText="1"/>
    </xf>
    <xf numFmtId="0" fontId="0" fillId="7" borderId="16" xfId="0" applyFill="1" applyBorder="1" applyAlignment="1">
      <alignment wrapText="1"/>
    </xf>
    <xf numFmtId="1" fontId="19" fillId="15" borderId="16" xfId="0" applyNumberFormat="1" applyFont="1" applyFill="1" applyBorder="1" applyAlignment="1" applyProtection="1">
      <alignment vertical="center" wrapText="1"/>
    </xf>
    <xf numFmtId="1" fontId="19" fillId="0" borderId="16" xfId="0" applyNumberFormat="1" applyFont="1" applyFill="1" applyBorder="1" applyAlignment="1" applyProtection="1">
      <alignment vertical="center" wrapText="1"/>
    </xf>
    <xf numFmtId="1" fontId="19" fillId="24" borderId="16" xfId="0" applyNumberFormat="1" applyFont="1" applyFill="1" applyBorder="1" applyAlignment="1" applyProtection="1">
      <alignment horizontal="left" vertical="center" wrapText="1"/>
    </xf>
    <xf numFmtId="0" fontId="0" fillId="18" borderId="16" xfId="0" applyFill="1" applyBorder="1" applyAlignment="1">
      <alignment horizontal="center" wrapText="1"/>
    </xf>
    <xf numFmtId="1" fontId="21" fillId="0" borderId="16" xfId="0" applyNumberFormat="1" applyFont="1" applyFill="1" applyBorder="1" applyAlignment="1" applyProtection="1">
      <alignment horizontal="center" vertical="center" wrapText="1"/>
    </xf>
    <xf numFmtId="0" fontId="2" fillId="0" borderId="11" xfId="0" applyFont="1" applyBorder="1"/>
    <xf numFmtId="0" fontId="2" fillId="0" borderId="19" xfId="0" applyFont="1" applyBorder="1"/>
    <xf numFmtId="0" fontId="29" fillId="16" borderId="19" xfId="0" applyFont="1" applyFill="1" applyBorder="1" applyAlignment="1">
      <alignment horizontal="center" vertical="center"/>
    </xf>
    <xf numFmtId="0" fontId="29" fillId="16" borderId="20" xfId="0" applyFont="1" applyFill="1" applyBorder="1" applyAlignment="1">
      <alignment horizontal="center" vertical="center"/>
    </xf>
    <xf numFmtId="1" fontId="16" fillId="7" borderId="2" xfId="0" applyNumberFormat="1" applyFont="1" applyFill="1" applyBorder="1" applyAlignment="1" applyProtection="1">
      <alignment horizontal="center" vertical="center" wrapText="1"/>
    </xf>
    <xf numFmtId="1" fontId="16" fillId="7" borderId="3" xfId="0" applyNumberFormat="1" applyFont="1" applyFill="1" applyBorder="1" applyAlignment="1" applyProtection="1">
      <alignment horizontal="center" vertical="center" wrapText="1"/>
    </xf>
    <xf numFmtId="1" fontId="16" fillId="7" borderId="4" xfId="0" applyNumberFormat="1" applyFont="1" applyFill="1" applyBorder="1" applyAlignment="1" applyProtection="1">
      <alignment horizontal="center" vertical="center" wrapText="1"/>
    </xf>
    <xf numFmtId="0" fontId="2" fillId="14" borderId="13" xfId="0" applyFont="1" applyFill="1" applyBorder="1" applyAlignment="1">
      <alignment horizontal="center" vertical="center"/>
    </xf>
    <xf numFmtId="0" fontId="2" fillId="14" borderId="44" xfId="0" applyFont="1" applyFill="1" applyBorder="1" applyAlignment="1">
      <alignment horizontal="center" vertical="center"/>
    </xf>
    <xf numFmtId="0" fontId="2" fillId="14" borderId="14" xfId="0" applyFont="1" applyFill="1" applyBorder="1" applyAlignment="1">
      <alignment horizontal="center" vertical="center"/>
    </xf>
    <xf numFmtId="0" fontId="2" fillId="14" borderId="45" xfId="0" applyFont="1" applyFill="1" applyBorder="1" applyAlignment="1">
      <alignment horizontal="center" vertical="center"/>
    </xf>
    <xf numFmtId="0" fontId="2" fillId="14" borderId="46" xfId="0" applyFont="1" applyFill="1" applyBorder="1" applyAlignment="1">
      <alignment horizontal="center" vertical="center"/>
    </xf>
    <xf numFmtId="0" fontId="2" fillId="14" borderId="47" xfId="0" applyFont="1" applyFill="1" applyBorder="1" applyAlignment="1">
      <alignment horizontal="center" vertical="center"/>
    </xf>
    <xf numFmtId="0" fontId="0" fillId="0" borderId="2" xfId="0" applyBorder="1" applyAlignment="1">
      <alignment horizontal="center"/>
    </xf>
    <xf numFmtId="0" fontId="0" fillId="0" borderId="4" xfId="0" applyBorder="1" applyAlignment="1">
      <alignment horizontal="center"/>
    </xf>
    <xf numFmtId="0" fontId="0" fillId="0" borderId="33" xfId="0" applyBorder="1" applyAlignment="1">
      <alignment horizontal="center" vertical="center" wrapText="1"/>
    </xf>
    <xf numFmtId="0" fontId="0" fillId="0" borderId="9" xfId="0" applyBorder="1" applyAlignment="1">
      <alignment horizontal="center" vertical="center" wrapText="1"/>
    </xf>
    <xf numFmtId="0" fontId="0" fillId="0" borderId="1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left" vertical="center" wrapText="1"/>
    </xf>
    <xf numFmtId="0" fontId="2" fillId="19" borderId="16" xfId="0" applyFont="1" applyFill="1" applyBorder="1" applyAlignment="1">
      <alignment horizontal="left" vertical="top" wrapText="1"/>
    </xf>
    <xf numFmtId="0" fontId="2" fillId="14" borderId="11" xfId="0" applyFont="1" applyFill="1" applyBorder="1" applyAlignment="1">
      <alignment horizontal="center" vertical="center" wrapText="1"/>
    </xf>
    <xf numFmtId="0" fontId="2" fillId="14" borderId="17" xfId="0" applyFont="1" applyFill="1" applyBorder="1" applyAlignment="1">
      <alignment horizontal="center" vertical="center" wrapText="1"/>
    </xf>
    <xf numFmtId="0" fontId="2" fillId="14" borderId="12"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2" fillId="14" borderId="35" xfId="0" applyFont="1" applyFill="1" applyBorder="1" applyAlignment="1">
      <alignment horizontal="center" vertical="center" wrapText="1"/>
    </xf>
    <xf numFmtId="0" fontId="2" fillId="14" borderId="38" xfId="0" applyFont="1" applyFill="1" applyBorder="1" applyAlignment="1">
      <alignment horizontal="center" vertical="center" wrapText="1"/>
    </xf>
    <xf numFmtId="0" fontId="2" fillId="14" borderId="39" xfId="0" applyFont="1" applyFill="1" applyBorder="1" applyAlignment="1">
      <alignment horizontal="center" vertical="center" wrapText="1"/>
    </xf>
    <xf numFmtId="0" fontId="2" fillId="14" borderId="40" xfId="0" applyFont="1" applyFill="1" applyBorder="1" applyAlignment="1">
      <alignment horizontal="center" vertical="center" wrapText="1"/>
    </xf>
    <xf numFmtId="0" fontId="2" fillId="14" borderId="27" xfId="0" applyFont="1" applyFill="1" applyBorder="1" applyAlignment="1">
      <alignment horizontal="center" vertical="center" wrapText="1"/>
    </xf>
    <xf numFmtId="0" fontId="2" fillId="14" borderId="37"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0" fillId="0" borderId="41" xfId="0" applyBorder="1" applyAlignment="1">
      <alignment horizontal="center"/>
    </xf>
    <xf numFmtId="0" fontId="0" fillId="0" borderId="43" xfId="0" applyBorder="1" applyAlignment="1">
      <alignment horizontal="center"/>
    </xf>
    <xf numFmtId="0" fontId="30" fillId="0" borderId="16" xfId="0" applyFont="1" applyBorder="1" applyAlignment="1">
      <alignment horizontal="center" vertical="center" textRotation="75" wrapText="1"/>
    </xf>
    <xf numFmtId="0" fontId="37" fillId="2" borderId="10" xfId="0" applyFont="1" applyFill="1" applyBorder="1" applyAlignment="1" applyProtection="1">
      <alignment horizontal="center" vertical="center"/>
      <protection locked="0"/>
    </xf>
    <xf numFmtId="0" fontId="37" fillId="2" borderId="7" xfId="0" applyFont="1" applyFill="1" applyBorder="1" applyAlignment="1" applyProtection="1">
      <alignment horizontal="center" vertical="center"/>
      <protection locked="0"/>
    </xf>
    <xf numFmtId="0" fontId="37" fillId="2" borderId="42" xfId="0" applyFont="1" applyFill="1" applyBorder="1" applyAlignment="1" applyProtection="1">
      <alignment horizontal="center" vertical="center"/>
      <protection locked="0"/>
    </xf>
    <xf numFmtId="0" fontId="30" fillId="21" borderId="42" xfId="0" applyFont="1" applyFill="1" applyBorder="1" applyAlignment="1">
      <alignment horizontal="center" vertical="center" textRotation="75" wrapText="1"/>
    </xf>
    <xf numFmtId="0" fontId="30" fillId="21" borderId="7" xfId="0" applyFont="1" applyFill="1" applyBorder="1" applyAlignment="1">
      <alignment horizontal="center" vertical="center" textRotation="75" wrapText="1"/>
    </xf>
    <xf numFmtId="0" fontId="0" fillId="0" borderId="10" xfId="0" applyBorder="1" applyAlignment="1">
      <alignment horizontal="center"/>
    </xf>
    <xf numFmtId="0" fontId="6" fillId="3" borderId="2" xfId="2" applyFont="1" applyFill="1" applyBorder="1" applyAlignment="1">
      <alignment horizontal="center"/>
    </xf>
    <xf numFmtId="0" fontId="6" fillId="3" borderId="3" xfId="2" applyFont="1" applyFill="1" applyBorder="1" applyAlignment="1">
      <alignment horizontal="center"/>
    </xf>
    <xf numFmtId="0" fontId="6" fillId="3" borderId="4" xfId="2" applyFont="1" applyFill="1" applyBorder="1" applyAlignment="1">
      <alignment horizontal="center"/>
    </xf>
    <xf numFmtId="1" fontId="16" fillId="7" borderId="11" xfId="0" applyNumberFormat="1" applyFont="1" applyFill="1" applyBorder="1" applyAlignment="1" applyProtection="1">
      <alignment horizontal="center" vertical="center" wrapText="1"/>
    </xf>
    <xf numFmtId="1" fontId="15" fillId="7" borderId="12" xfId="0" applyNumberFormat="1" applyFont="1" applyFill="1" applyBorder="1" applyAlignment="1" applyProtection="1">
      <alignment horizontal="center" vertical="center" wrapText="1"/>
    </xf>
    <xf numFmtId="1" fontId="15" fillId="7" borderId="25" xfId="0" applyNumberFormat="1"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15" xfId="0" applyBorder="1" applyAlignment="1">
      <alignment horizontal="center"/>
    </xf>
    <xf numFmtId="0" fontId="0" fillId="0" borderId="7" xfId="0" applyBorder="1" applyAlignment="1">
      <alignment horizontal="center"/>
    </xf>
    <xf numFmtId="1" fontId="15" fillId="7" borderId="3" xfId="0" applyNumberFormat="1" applyFont="1" applyFill="1" applyBorder="1" applyAlignment="1" applyProtection="1">
      <alignment horizontal="center" vertical="center" wrapText="1"/>
    </xf>
    <xf numFmtId="1" fontId="15" fillId="7" borderId="4" xfId="0" applyNumberFormat="1" applyFont="1" applyFill="1" applyBorder="1" applyAlignment="1" applyProtection="1">
      <alignment horizontal="center" vertical="center" wrapText="1"/>
    </xf>
    <xf numFmtId="0" fontId="0" fillId="0" borderId="33" xfId="0" applyFont="1" applyBorder="1" applyAlignment="1">
      <alignment horizontal="center" vertical="center"/>
    </xf>
    <xf numFmtId="0" fontId="0" fillId="0" borderId="9" xfId="0" applyFont="1" applyBorder="1" applyAlignment="1">
      <alignment horizontal="center" vertical="center"/>
    </xf>
    <xf numFmtId="0" fontId="0" fillId="0" borderId="6" xfId="0" applyFont="1" applyBorder="1" applyAlignment="1">
      <alignment horizontal="center" vertical="center"/>
    </xf>
    <xf numFmtId="0" fontId="9" fillId="6" borderId="13" xfId="0" applyFont="1" applyFill="1" applyBorder="1" applyAlignment="1">
      <alignment horizontal="center" vertical="center"/>
    </xf>
    <xf numFmtId="0" fontId="9" fillId="6" borderId="44"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45" xfId="0" applyFont="1" applyFill="1" applyBorder="1" applyAlignment="1">
      <alignment horizontal="center" vertical="center"/>
    </xf>
    <xf numFmtId="0" fontId="9" fillId="6" borderId="46" xfId="0" applyFont="1" applyFill="1" applyBorder="1" applyAlignment="1">
      <alignment horizontal="center" vertical="center"/>
    </xf>
    <xf numFmtId="0" fontId="9" fillId="6" borderId="47" xfId="0" applyFont="1" applyFill="1" applyBorder="1" applyAlignment="1">
      <alignment horizontal="center" vertical="center"/>
    </xf>
    <xf numFmtId="0" fontId="12" fillId="0" borderId="16" xfId="0" applyFont="1" applyBorder="1" applyAlignment="1">
      <alignment horizontal="center" vertical="center" wrapText="1"/>
    </xf>
    <xf numFmtId="1" fontId="16" fillId="7" borderId="16" xfId="0" applyNumberFormat="1" applyFont="1" applyFill="1" applyBorder="1" applyAlignment="1" applyProtection="1">
      <alignment horizontal="center" vertical="center" wrapText="1"/>
    </xf>
    <xf numFmtId="0" fontId="0" fillId="18" borderId="42" xfId="0" applyFill="1" applyBorder="1" applyAlignment="1">
      <alignment horizontal="center" vertical="center" wrapText="1"/>
    </xf>
    <xf numFmtId="0" fontId="0" fillId="18" borderId="10" xfId="0" applyFill="1" applyBorder="1" applyAlignment="1">
      <alignment horizontal="center" vertical="center" wrapText="1"/>
    </xf>
    <xf numFmtId="0" fontId="0" fillId="18" borderId="7" xfId="0" applyFill="1" applyBorder="1" applyAlignment="1">
      <alignment horizontal="center" vertical="center" wrapText="1"/>
    </xf>
    <xf numFmtId="1" fontId="16" fillId="7" borderId="48" xfId="0" applyNumberFormat="1" applyFont="1" applyFill="1" applyBorder="1" applyAlignment="1" applyProtection="1">
      <alignment horizontal="center" vertical="center" wrapText="1"/>
    </xf>
    <xf numFmtId="1" fontId="16" fillId="7" borderId="0" xfId="0" applyNumberFormat="1" applyFont="1" applyFill="1" applyBorder="1" applyAlignment="1" applyProtection="1">
      <alignment horizontal="center" vertical="center" wrapText="1"/>
    </xf>
  </cellXfs>
  <cellStyles count="15">
    <cellStyle name="_Audit Checklist ver 2.1-draft" xfId="4"/>
    <cellStyle name="_Audit Checklist ver 2.4" xfId="5"/>
    <cellStyle name="_BH-Services" xfId="6"/>
    <cellStyle name="_Q-4 Audit Readiness Dashboard Ver 1.3 16th Jan 06" xfId="7"/>
    <cellStyle name="_VASIBHO 5.5 - 7th Feb '06-modified for audit checklist" xfId="8"/>
    <cellStyle name="=C:\WINNT\SYSTEM32\COMMAND.COM" xfId="9"/>
    <cellStyle name="Normal" xfId="0" builtinId="0"/>
    <cellStyle name="Normal 2" xfId="2"/>
    <cellStyle name="Normal 2 8" xfId="10"/>
    <cellStyle name="Normal 36 2" xfId="11"/>
    <cellStyle name="Normal 6" xfId="12"/>
    <cellStyle name="Normal_List of non required services" xfId="3"/>
    <cellStyle name="Normal_Sheet1" xfId="1"/>
    <cellStyle name="Percent" xfId="14" builtinId="5"/>
    <cellStyle name="Style 1" xfId="13"/>
  </cellStyles>
  <dxfs count="30">
    <dxf>
      <fill>
        <patternFill>
          <bgColor rgb="FFFFFF00"/>
        </patternFill>
      </fill>
    </dxf>
    <dxf>
      <fill>
        <patternFill>
          <bgColor theme="9" tint="-0.24994659260841701"/>
        </patternFill>
      </fill>
    </dxf>
    <dxf>
      <fill>
        <patternFill>
          <bgColor rgb="FF92D050"/>
        </patternFill>
      </fill>
    </dxf>
    <dxf>
      <fill>
        <patternFill>
          <bgColor rgb="FFFF0000"/>
        </patternFill>
      </fill>
    </dxf>
    <dxf>
      <fill>
        <patternFill>
          <bgColor theme="0" tint="-0.34998626667073579"/>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theme="0" tint="-0.34998626667073579"/>
        </patternFill>
      </fill>
    </dxf>
    <dxf>
      <fill>
        <patternFill>
          <bgColor rgb="FFFFFF00"/>
        </patternFill>
      </fill>
    </dxf>
    <dxf>
      <fill>
        <patternFill>
          <bgColor theme="9" tint="-0.24994659260841701"/>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0" tint="-0.34998626667073579"/>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theme="0" tint="-0.34998626667073579"/>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62.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3" Type="http://schemas.openxmlformats.org/officeDocument/2006/relationships/image" Target="../media/image3.emf"/><Relationship Id="rId21" Type="http://schemas.openxmlformats.org/officeDocument/2006/relationships/image" Target="../media/image21.emf"/><Relationship Id="rId34" Type="http://schemas.openxmlformats.org/officeDocument/2006/relationships/image" Target="../media/image34.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41" Type="http://schemas.openxmlformats.org/officeDocument/2006/relationships/image" Target="../media/image41.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49.emf"/><Relationship Id="rId13" Type="http://schemas.openxmlformats.org/officeDocument/2006/relationships/image" Target="../media/image54.emf"/><Relationship Id="rId18" Type="http://schemas.openxmlformats.org/officeDocument/2006/relationships/image" Target="../media/image59.emf"/><Relationship Id="rId3" Type="http://schemas.openxmlformats.org/officeDocument/2006/relationships/image" Target="../media/image44.emf"/><Relationship Id="rId7" Type="http://schemas.openxmlformats.org/officeDocument/2006/relationships/image" Target="../media/image48.emf"/><Relationship Id="rId12" Type="http://schemas.openxmlformats.org/officeDocument/2006/relationships/image" Target="../media/image53.emf"/><Relationship Id="rId17" Type="http://schemas.openxmlformats.org/officeDocument/2006/relationships/image" Target="../media/image58.emf"/><Relationship Id="rId2" Type="http://schemas.openxmlformats.org/officeDocument/2006/relationships/image" Target="../media/image43.emf"/><Relationship Id="rId16" Type="http://schemas.openxmlformats.org/officeDocument/2006/relationships/image" Target="../media/image57.emf"/><Relationship Id="rId20" Type="http://schemas.openxmlformats.org/officeDocument/2006/relationships/image" Target="../media/image61.emf"/><Relationship Id="rId1" Type="http://schemas.openxmlformats.org/officeDocument/2006/relationships/image" Target="../media/image42.emf"/><Relationship Id="rId6" Type="http://schemas.openxmlformats.org/officeDocument/2006/relationships/image" Target="../media/image47.emf"/><Relationship Id="rId11" Type="http://schemas.openxmlformats.org/officeDocument/2006/relationships/image" Target="../media/image52.emf"/><Relationship Id="rId5" Type="http://schemas.openxmlformats.org/officeDocument/2006/relationships/image" Target="../media/image46.emf"/><Relationship Id="rId15" Type="http://schemas.openxmlformats.org/officeDocument/2006/relationships/image" Target="../media/image56.emf"/><Relationship Id="rId10" Type="http://schemas.openxmlformats.org/officeDocument/2006/relationships/image" Target="../media/image51.emf"/><Relationship Id="rId19" Type="http://schemas.openxmlformats.org/officeDocument/2006/relationships/image" Target="../media/image60.emf"/><Relationship Id="rId4" Type="http://schemas.openxmlformats.org/officeDocument/2006/relationships/image" Target="../media/image45.emf"/><Relationship Id="rId9" Type="http://schemas.openxmlformats.org/officeDocument/2006/relationships/image" Target="../media/image50.emf"/><Relationship Id="rId14" Type="http://schemas.openxmlformats.org/officeDocument/2006/relationships/image" Target="../media/image55.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70.emf"/><Relationship Id="rId3" Type="http://schemas.openxmlformats.org/officeDocument/2006/relationships/image" Target="../media/image65.emf"/><Relationship Id="rId7" Type="http://schemas.openxmlformats.org/officeDocument/2006/relationships/image" Target="../media/image69.emf"/><Relationship Id="rId2" Type="http://schemas.openxmlformats.org/officeDocument/2006/relationships/image" Target="../media/image64.emf"/><Relationship Id="rId1" Type="http://schemas.openxmlformats.org/officeDocument/2006/relationships/image" Target="../media/image63.emf"/><Relationship Id="rId6" Type="http://schemas.openxmlformats.org/officeDocument/2006/relationships/image" Target="../media/image68.emf"/><Relationship Id="rId11" Type="http://schemas.openxmlformats.org/officeDocument/2006/relationships/image" Target="../media/image73.emf"/><Relationship Id="rId5" Type="http://schemas.openxmlformats.org/officeDocument/2006/relationships/image" Target="../media/image67.emf"/><Relationship Id="rId10" Type="http://schemas.openxmlformats.org/officeDocument/2006/relationships/image" Target="../media/image72.emf"/><Relationship Id="rId4" Type="http://schemas.openxmlformats.org/officeDocument/2006/relationships/image" Target="../media/image66.emf"/><Relationship Id="rId9" Type="http://schemas.openxmlformats.org/officeDocument/2006/relationships/image" Target="../media/image71.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76.emf"/><Relationship Id="rId2" Type="http://schemas.openxmlformats.org/officeDocument/2006/relationships/image" Target="../media/image75.emf"/><Relationship Id="rId1" Type="http://schemas.openxmlformats.org/officeDocument/2006/relationships/image" Target="../media/image74.emf"/><Relationship Id="rId4" Type="http://schemas.openxmlformats.org/officeDocument/2006/relationships/image" Target="../media/image7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914400</xdr:colOff>
          <xdr:row>2</xdr:row>
          <xdr:rowOff>771525</xdr:rowOff>
        </xdr:to>
        <xdr:sp macro="" textlink="">
          <xdr:nvSpPr>
            <xdr:cNvPr id="22529" name="Object 1" hidden="1">
              <a:extLst>
                <a:ext uri="{63B3BB69-23CF-44E3-9099-C40C66FF867C}">
                  <a14:compatExt spid="_x0000_s22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5</xdr:col>
          <xdr:colOff>914400</xdr:colOff>
          <xdr:row>4</xdr:row>
          <xdr:rowOff>85725</xdr:rowOff>
        </xdr:to>
        <xdr:sp macro="" textlink="">
          <xdr:nvSpPr>
            <xdr:cNvPr id="22530" name="Object 2" hidden="1">
              <a:extLst>
                <a:ext uri="{63B3BB69-23CF-44E3-9099-C40C66FF867C}">
                  <a14:compatExt spid="_x0000_s22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0</xdr:rowOff>
        </xdr:from>
        <xdr:to>
          <xdr:col>5</xdr:col>
          <xdr:colOff>914400</xdr:colOff>
          <xdr:row>4</xdr:row>
          <xdr:rowOff>771525</xdr:rowOff>
        </xdr:to>
        <xdr:sp macro="" textlink="">
          <xdr:nvSpPr>
            <xdr:cNvPr id="22531" name="Object 3" hidden="1">
              <a:extLst>
                <a:ext uri="{63B3BB69-23CF-44E3-9099-C40C66FF867C}">
                  <a14:compatExt spid="_x0000_s22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5</xdr:col>
          <xdr:colOff>914400</xdr:colOff>
          <xdr:row>6</xdr:row>
          <xdr:rowOff>390525</xdr:rowOff>
        </xdr:to>
        <xdr:sp macro="" textlink="">
          <xdr:nvSpPr>
            <xdr:cNvPr id="22532" name="Object 4" hidden="1">
              <a:extLst>
                <a:ext uri="{63B3BB69-23CF-44E3-9099-C40C66FF867C}">
                  <a14:compatExt spid="_x0000_s22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5</xdr:col>
          <xdr:colOff>914400</xdr:colOff>
          <xdr:row>6</xdr:row>
          <xdr:rowOff>771525</xdr:rowOff>
        </xdr:to>
        <xdr:sp macro="" textlink="">
          <xdr:nvSpPr>
            <xdr:cNvPr id="22533" name="Object 5" hidden="1">
              <a:extLst>
                <a:ext uri="{63B3BB69-23CF-44E3-9099-C40C66FF867C}">
                  <a14:compatExt spid="_x0000_s22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5</xdr:col>
          <xdr:colOff>914400</xdr:colOff>
          <xdr:row>7</xdr:row>
          <xdr:rowOff>685800</xdr:rowOff>
        </xdr:to>
        <xdr:sp macro="" textlink="">
          <xdr:nvSpPr>
            <xdr:cNvPr id="22534" name="Object 6" hidden="1">
              <a:extLst>
                <a:ext uri="{63B3BB69-23CF-44E3-9099-C40C66FF867C}">
                  <a14:compatExt spid="_x0000_s22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5</xdr:col>
          <xdr:colOff>914400</xdr:colOff>
          <xdr:row>8</xdr:row>
          <xdr:rowOff>695325</xdr:rowOff>
        </xdr:to>
        <xdr:sp macro="" textlink="">
          <xdr:nvSpPr>
            <xdr:cNvPr id="22535" name="Object 7" hidden="1">
              <a:extLst>
                <a:ext uri="{63B3BB69-23CF-44E3-9099-C40C66FF867C}">
                  <a14:compatExt spid="_x0000_s225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914400</xdr:colOff>
          <xdr:row>9</xdr:row>
          <xdr:rowOff>771525</xdr:rowOff>
        </xdr:to>
        <xdr:sp macro="" textlink="">
          <xdr:nvSpPr>
            <xdr:cNvPr id="22536" name="Object 8" hidden="1">
              <a:extLst>
                <a:ext uri="{63B3BB69-23CF-44E3-9099-C40C66FF867C}">
                  <a14:compatExt spid="_x0000_s22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5</xdr:col>
          <xdr:colOff>914400</xdr:colOff>
          <xdr:row>10</xdr:row>
          <xdr:rowOff>685800</xdr:rowOff>
        </xdr:to>
        <xdr:sp macro="" textlink="">
          <xdr:nvSpPr>
            <xdr:cNvPr id="22537" name="Object 9" hidden="1">
              <a:extLst>
                <a:ext uri="{63B3BB69-23CF-44E3-9099-C40C66FF867C}">
                  <a14:compatExt spid="_x0000_s22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5</xdr:col>
          <xdr:colOff>914400</xdr:colOff>
          <xdr:row>11</xdr:row>
          <xdr:rowOff>771525</xdr:rowOff>
        </xdr:to>
        <xdr:sp macro="" textlink="">
          <xdr:nvSpPr>
            <xdr:cNvPr id="22538" name="Object 10" hidden="1">
              <a:extLst>
                <a:ext uri="{63B3BB69-23CF-44E3-9099-C40C66FF867C}">
                  <a14:compatExt spid="_x0000_s225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5</xdr:col>
          <xdr:colOff>914400</xdr:colOff>
          <xdr:row>12</xdr:row>
          <xdr:rowOff>771525</xdr:rowOff>
        </xdr:to>
        <xdr:sp macro="" textlink="">
          <xdr:nvSpPr>
            <xdr:cNvPr id="22539" name="Object 11" hidden="1">
              <a:extLst>
                <a:ext uri="{63B3BB69-23CF-44E3-9099-C40C66FF867C}">
                  <a14:compatExt spid="_x0000_s225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5</xdr:col>
          <xdr:colOff>914400</xdr:colOff>
          <xdr:row>13</xdr:row>
          <xdr:rowOff>771525</xdr:rowOff>
        </xdr:to>
        <xdr:sp macro="" textlink="">
          <xdr:nvSpPr>
            <xdr:cNvPr id="22540" name="Object 12" hidden="1">
              <a:extLst>
                <a:ext uri="{63B3BB69-23CF-44E3-9099-C40C66FF867C}">
                  <a14:compatExt spid="_x0000_s225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5</xdr:col>
          <xdr:colOff>914400</xdr:colOff>
          <xdr:row>14</xdr:row>
          <xdr:rowOff>771525</xdr:rowOff>
        </xdr:to>
        <xdr:sp macro="" textlink="">
          <xdr:nvSpPr>
            <xdr:cNvPr id="22541" name="Object 13" hidden="1">
              <a:extLst>
                <a:ext uri="{63B3BB69-23CF-44E3-9099-C40C66FF867C}">
                  <a14:compatExt spid="_x0000_s225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5</xdr:col>
          <xdr:colOff>914400</xdr:colOff>
          <xdr:row>15</xdr:row>
          <xdr:rowOff>685800</xdr:rowOff>
        </xdr:to>
        <xdr:sp macro="" textlink="">
          <xdr:nvSpPr>
            <xdr:cNvPr id="22542" name="Object 14" hidden="1">
              <a:extLst>
                <a:ext uri="{63B3BB69-23CF-44E3-9099-C40C66FF867C}">
                  <a14:compatExt spid="_x0000_s225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5</xdr:col>
          <xdr:colOff>914400</xdr:colOff>
          <xdr:row>16</xdr:row>
          <xdr:rowOff>771525</xdr:rowOff>
        </xdr:to>
        <xdr:sp macro="" textlink="">
          <xdr:nvSpPr>
            <xdr:cNvPr id="22543" name="Object 15" hidden="1">
              <a:extLst>
                <a:ext uri="{63B3BB69-23CF-44E3-9099-C40C66FF867C}">
                  <a14:compatExt spid="_x0000_s225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0</xdr:rowOff>
        </xdr:from>
        <xdr:to>
          <xdr:col>6</xdr:col>
          <xdr:colOff>0</xdr:colOff>
          <xdr:row>17</xdr:row>
          <xdr:rowOff>771525</xdr:rowOff>
        </xdr:to>
        <xdr:sp macro="" textlink="">
          <xdr:nvSpPr>
            <xdr:cNvPr id="22544" name="Object 16" hidden="1">
              <a:extLst>
                <a:ext uri="{63B3BB69-23CF-44E3-9099-C40C66FF867C}">
                  <a14:compatExt spid="_x0000_s225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5</xdr:col>
          <xdr:colOff>914400</xdr:colOff>
          <xdr:row>19</xdr:row>
          <xdr:rowOff>771525</xdr:rowOff>
        </xdr:to>
        <xdr:sp macro="" textlink="">
          <xdr:nvSpPr>
            <xdr:cNvPr id="22545" name="Object 17" hidden="1">
              <a:extLst>
                <a:ext uri="{63B3BB69-23CF-44E3-9099-C40C66FF867C}">
                  <a14:compatExt spid="_x0000_s225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5</xdr:col>
          <xdr:colOff>914400</xdr:colOff>
          <xdr:row>20</xdr:row>
          <xdr:rowOff>771525</xdr:rowOff>
        </xdr:to>
        <xdr:sp macro="" textlink="">
          <xdr:nvSpPr>
            <xdr:cNvPr id="22546" name="Object 18" hidden="1">
              <a:extLst>
                <a:ext uri="{63B3BB69-23CF-44E3-9099-C40C66FF867C}">
                  <a14:compatExt spid="_x0000_s225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5</xdr:col>
          <xdr:colOff>914400</xdr:colOff>
          <xdr:row>23</xdr:row>
          <xdr:rowOff>771525</xdr:rowOff>
        </xdr:to>
        <xdr:sp macro="" textlink="">
          <xdr:nvSpPr>
            <xdr:cNvPr id="22547" name="Object 19" hidden="1">
              <a:extLst>
                <a:ext uri="{63B3BB69-23CF-44E3-9099-C40C66FF867C}">
                  <a14:compatExt spid="_x0000_s225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5</xdr:col>
          <xdr:colOff>914400</xdr:colOff>
          <xdr:row>24</xdr:row>
          <xdr:rowOff>685800</xdr:rowOff>
        </xdr:to>
        <xdr:sp macro="" textlink="">
          <xdr:nvSpPr>
            <xdr:cNvPr id="22548" name="Object 20" hidden="1">
              <a:extLst>
                <a:ext uri="{63B3BB69-23CF-44E3-9099-C40C66FF867C}">
                  <a14:compatExt spid="_x0000_s225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5</xdr:col>
          <xdr:colOff>914400</xdr:colOff>
          <xdr:row>26</xdr:row>
          <xdr:rowOff>95250</xdr:rowOff>
        </xdr:to>
        <xdr:sp macro="" textlink="">
          <xdr:nvSpPr>
            <xdr:cNvPr id="22549" name="Object 21" hidden="1">
              <a:extLst>
                <a:ext uri="{63B3BB69-23CF-44E3-9099-C40C66FF867C}">
                  <a14:compatExt spid="_x0000_s225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657225</xdr:rowOff>
        </xdr:from>
        <xdr:to>
          <xdr:col>5</xdr:col>
          <xdr:colOff>914400</xdr:colOff>
          <xdr:row>26</xdr:row>
          <xdr:rowOff>752475</xdr:rowOff>
        </xdr:to>
        <xdr:sp macro="" textlink="">
          <xdr:nvSpPr>
            <xdr:cNvPr id="22550" name="Object 22" hidden="1">
              <a:extLst>
                <a:ext uri="{63B3BB69-23CF-44E3-9099-C40C66FF867C}">
                  <a14:compatExt spid="_x0000_s225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5</xdr:col>
          <xdr:colOff>914400</xdr:colOff>
          <xdr:row>27</xdr:row>
          <xdr:rowOff>771525</xdr:rowOff>
        </xdr:to>
        <xdr:sp macro="" textlink="">
          <xdr:nvSpPr>
            <xdr:cNvPr id="22551" name="Object 23" hidden="1">
              <a:extLst>
                <a:ext uri="{63B3BB69-23CF-44E3-9099-C40C66FF867C}">
                  <a14:compatExt spid="_x0000_s225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5</xdr:col>
          <xdr:colOff>914400</xdr:colOff>
          <xdr:row>29</xdr:row>
          <xdr:rowOff>771525</xdr:rowOff>
        </xdr:to>
        <xdr:sp macro="" textlink="">
          <xdr:nvSpPr>
            <xdr:cNvPr id="22552" name="Object 24" hidden="1">
              <a:extLst>
                <a:ext uri="{63B3BB69-23CF-44E3-9099-C40C66FF867C}">
                  <a14:compatExt spid="_x0000_s225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5</xdr:col>
          <xdr:colOff>914400</xdr:colOff>
          <xdr:row>33</xdr:row>
          <xdr:rowOff>9525</xdr:rowOff>
        </xdr:to>
        <xdr:sp macro="" textlink="">
          <xdr:nvSpPr>
            <xdr:cNvPr id="22553" name="Object 25" hidden="1">
              <a:extLst>
                <a:ext uri="{63B3BB69-23CF-44E3-9099-C40C66FF867C}">
                  <a14:compatExt spid="_x0000_s225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5</xdr:col>
          <xdr:colOff>914400</xdr:colOff>
          <xdr:row>35</xdr:row>
          <xdr:rowOff>685800</xdr:rowOff>
        </xdr:to>
        <xdr:sp macro="" textlink="">
          <xdr:nvSpPr>
            <xdr:cNvPr id="22554" name="Object 26" hidden="1">
              <a:extLst>
                <a:ext uri="{63B3BB69-23CF-44E3-9099-C40C66FF867C}">
                  <a14:compatExt spid="_x0000_s225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5</xdr:col>
          <xdr:colOff>914400</xdr:colOff>
          <xdr:row>36</xdr:row>
          <xdr:rowOff>771525</xdr:rowOff>
        </xdr:to>
        <xdr:sp macro="" textlink="">
          <xdr:nvSpPr>
            <xdr:cNvPr id="22555" name="Object 27" hidden="1">
              <a:extLst>
                <a:ext uri="{63B3BB69-23CF-44E3-9099-C40C66FF867C}">
                  <a14:compatExt spid="_x0000_s225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5</xdr:col>
          <xdr:colOff>914400</xdr:colOff>
          <xdr:row>37</xdr:row>
          <xdr:rowOff>771525</xdr:rowOff>
        </xdr:to>
        <xdr:sp macro="" textlink="">
          <xdr:nvSpPr>
            <xdr:cNvPr id="22556" name="Object 28" hidden="1">
              <a:extLst>
                <a:ext uri="{63B3BB69-23CF-44E3-9099-C40C66FF867C}">
                  <a14:compatExt spid="_x0000_s225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0</xdr:rowOff>
        </xdr:from>
        <xdr:to>
          <xdr:col>5</xdr:col>
          <xdr:colOff>914400</xdr:colOff>
          <xdr:row>42</xdr:row>
          <xdr:rowOff>685800</xdr:rowOff>
        </xdr:to>
        <xdr:sp macro="" textlink="">
          <xdr:nvSpPr>
            <xdr:cNvPr id="22557" name="Object 29" hidden="1">
              <a:extLst>
                <a:ext uri="{63B3BB69-23CF-44E3-9099-C40C66FF867C}">
                  <a14:compatExt spid="_x0000_s225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47</xdr:row>
          <xdr:rowOff>752475</xdr:rowOff>
        </xdr:from>
        <xdr:to>
          <xdr:col>6</xdr:col>
          <xdr:colOff>0</xdr:colOff>
          <xdr:row>49</xdr:row>
          <xdr:rowOff>0</xdr:rowOff>
        </xdr:to>
        <xdr:sp macro="" textlink="">
          <xdr:nvSpPr>
            <xdr:cNvPr id="22558" name="Object 30" hidden="1">
              <a:extLst>
                <a:ext uri="{63B3BB69-23CF-44E3-9099-C40C66FF867C}">
                  <a14:compatExt spid="_x0000_s225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5</xdr:col>
          <xdr:colOff>914400</xdr:colOff>
          <xdr:row>50</xdr:row>
          <xdr:rowOff>771525</xdr:rowOff>
        </xdr:to>
        <xdr:sp macro="" textlink="">
          <xdr:nvSpPr>
            <xdr:cNvPr id="22559" name="Object 31" hidden="1">
              <a:extLst>
                <a:ext uri="{63B3BB69-23CF-44E3-9099-C40C66FF867C}">
                  <a14:compatExt spid="_x0000_s225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5</xdr:col>
          <xdr:colOff>914400</xdr:colOff>
          <xdr:row>31</xdr:row>
          <xdr:rowOff>9525</xdr:rowOff>
        </xdr:to>
        <xdr:sp macro="" textlink="">
          <xdr:nvSpPr>
            <xdr:cNvPr id="22560" name="Object 32" hidden="1">
              <a:extLst>
                <a:ext uri="{63B3BB69-23CF-44E3-9099-C40C66FF867C}">
                  <a14:compatExt spid="_x0000_s225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5</xdr:col>
          <xdr:colOff>914400</xdr:colOff>
          <xdr:row>39</xdr:row>
          <xdr:rowOff>0</xdr:rowOff>
        </xdr:to>
        <xdr:sp macro="" textlink="">
          <xdr:nvSpPr>
            <xdr:cNvPr id="22561" name="Object 33" hidden="1">
              <a:extLst>
                <a:ext uri="{63B3BB69-23CF-44E3-9099-C40C66FF867C}">
                  <a14:compatExt spid="_x0000_s225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5</xdr:col>
          <xdr:colOff>914400</xdr:colOff>
          <xdr:row>40</xdr:row>
          <xdr:rowOff>9525</xdr:rowOff>
        </xdr:to>
        <xdr:sp macro="" textlink="">
          <xdr:nvSpPr>
            <xdr:cNvPr id="22562" name="Object 34" hidden="1">
              <a:extLst>
                <a:ext uri="{63B3BB69-23CF-44E3-9099-C40C66FF867C}">
                  <a14:compatExt spid="_x0000_s225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5</xdr:col>
          <xdr:colOff>914400</xdr:colOff>
          <xdr:row>40</xdr:row>
          <xdr:rowOff>771525</xdr:rowOff>
        </xdr:to>
        <xdr:sp macro="" textlink="">
          <xdr:nvSpPr>
            <xdr:cNvPr id="22563" name="Object 35" hidden="1">
              <a:extLst>
                <a:ext uri="{63B3BB69-23CF-44E3-9099-C40C66FF867C}">
                  <a14:compatExt spid="_x0000_s225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5</xdr:col>
          <xdr:colOff>914400</xdr:colOff>
          <xdr:row>46</xdr:row>
          <xdr:rowOff>685800</xdr:rowOff>
        </xdr:to>
        <xdr:sp macro="" textlink="">
          <xdr:nvSpPr>
            <xdr:cNvPr id="22564" name="Object 36" hidden="1">
              <a:extLst>
                <a:ext uri="{63B3BB69-23CF-44E3-9099-C40C66FF867C}">
                  <a14:compatExt spid="_x0000_s225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0</xdr:rowOff>
        </xdr:from>
        <xdr:to>
          <xdr:col>5</xdr:col>
          <xdr:colOff>914400</xdr:colOff>
          <xdr:row>48</xdr:row>
          <xdr:rowOff>9525</xdr:rowOff>
        </xdr:to>
        <xdr:sp macro="" textlink="">
          <xdr:nvSpPr>
            <xdr:cNvPr id="22565" name="Object 37" hidden="1">
              <a:extLst>
                <a:ext uri="{63B3BB69-23CF-44E3-9099-C40C66FF867C}">
                  <a14:compatExt spid="_x0000_s225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5</xdr:col>
          <xdr:colOff>914400</xdr:colOff>
          <xdr:row>49</xdr:row>
          <xdr:rowOff>685800</xdr:rowOff>
        </xdr:to>
        <xdr:sp macro="" textlink="">
          <xdr:nvSpPr>
            <xdr:cNvPr id="22566" name="Object 38" hidden="1">
              <a:extLst>
                <a:ext uri="{63B3BB69-23CF-44E3-9099-C40C66FF867C}">
                  <a14:compatExt spid="_x0000_s225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5</xdr:col>
          <xdr:colOff>914400</xdr:colOff>
          <xdr:row>31</xdr:row>
          <xdr:rowOff>676275</xdr:rowOff>
        </xdr:to>
        <xdr:sp macro="" textlink="">
          <xdr:nvSpPr>
            <xdr:cNvPr id="22567" name="Object 39" hidden="1">
              <a:extLst>
                <a:ext uri="{63B3BB69-23CF-44E3-9099-C40C66FF867C}">
                  <a14:compatExt spid="_x0000_s225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5</xdr:col>
          <xdr:colOff>914400</xdr:colOff>
          <xdr:row>42</xdr:row>
          <xdr:rowOff>9525</xdr:rowOff>
        </xdr:to>
        <xdr:sp macro="" textlink="">
          <xdr:nvSpPr>
            <xdr:cNvPr id="22568" name="Object 40" hidden="1">
              <a:extLst>
                <a:ext uri="{63B3BB69-23CF-44E3-9099-C40C66FF867C}">
                  <a14:compatExt spid="_x0000_s225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5</xdr:col>
          <xdr:colOff>914400</xdr:colOff>
          <xdr:row>45</xdr:row>
          <xdr:rowOff>9525</xdr:rowOff>
        </xdr:to>
        <xdr:sp macro="" textlink="">
          <xdr:nvSpPr>
            <xdr:cNvPr id="22569" name="Object 41" hidden="1">
              <a:extLst>
                <a:ext uri="{63B3BB69-23CF-44E3-9099-C40C66FF867C}">
                  <a14:compatExt spid="_x0000_s2256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133350</xdr:colOff>
      <xdr:row>6</xdr:row>
      <xdr:rowOff>1190624</xdr:rowOff>
    </xdr:from>
    <xdr:to>
      <xdr:col>4</xdr:col>
      <xdr:colOff>2619375</xdr:colOff>
      <xdr:row>6</xdr:row>
      <xdr:rowOff>1562100</xdr:rowOff>
    </xdr:to>
    <xdr:pic>
      <xdr:nvPicPr>
        <xdr:cNvPr id="2" name="Picture 1" descr="type_of_files_to_be_uploaded.JPG"/>
        <xdr:cNvPicPr>
          <a:picLocks noChangeAspect="1"/>
        </xdr:cNvPicPr>
      </xdr:nvPicPr>
      <xdr:blipFill>
        <a:blip xmlns:r="http://schemas.openxmlformats.org/officeDocument/2006/relationships" r:embed="rId1" cstate="print"/>
        <a:stretch>
          <a:fillRect/>
        </a:stretch>
      </xdr:blipFill>
      <xdr:spPr>
        <a:xfrm flipV="1">
          <a:off x="6496050" y="2543174"/>
          <a:ext cx="2486025" cy="37147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857250</xdr:colOff>
          <xdr:row>6</xdr:row>
          <xdr:rowOff>457200</xdr:rowOff>
        </xdr:from>
        <xdr:to>
          <xdr:col>4</xdr:col>
          <xdr:colOff>1914525</xdr:colOff>
          <xdr:row>6</xdr:row>
          <xdr:rowOff>971550</xdr:rowOff>
        </xdr:to>
        <xdr:sp macro="" textlink="">
          <xdr:nvSpPr>
            <xdr:cNvPr id="18433" name="Object 1" hidden="1">
              <a:extLst>
                <a:ext uri="{63B3BB69-23CF-44E3-9099-C40C66FF867C}">
                  <a14:compatExt spid="_x0000_s18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10</xdr:row>
          <xdr:rowOff>85725</xdr:rowOff>
        </xdr:from>
        <xdr:to>
          <xdr:col>4</xdr:col>
          <xdr:colOff>1238250</xdr:colOff>
          <xdr:row>10</xdr:row>
          <xdr:rowOff>600075</xdr:rowOff>
        </xdr:to>
        <xdr:sp macro="" textlink="">
          <xdr:nvSpPr>
            <xdr:cNvPr id="18434" name="Object 2" hidden="1">
              <a:extLst>
                <a:ext uri="{63B3BB69-23CF-44E3-9099-C40C66FF867C}">
                  <a14:compatExt spid="_x0000_s18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504825</xdr:rowOff>
        </xdr:from>
        <xdr:to>
          <xdr:col>4</xdr:col>
          <xdr:colOff>685800</xdr:colOff>
          <xdr:row>12</xdr:row>
          <xdr:rowOff>1019175</xdr:rowOff>
        </xdr:to>
        <xdr:sp macro="" textlink="">
          <xdr:nvSpPr>
            <xdr:cNvPr id="18435" name="Object 3" hidden="1">
              <a:extLst>
                <a:ext uri="{63B3BB69-23CF-44E3-9099-C40C66FF867C}">
                  <a14:compatExt spid="_x0000_s18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85725</xdr:rowOff>
        </xdr:from>
        <xdr:to>
          <xdr:col>4</xdr:col>
          <xdr:colOff>990600</xdr:colOff>
          <xdr:row>13</xdr:row>
          <xdr:rowOff>600075</xdr:rowOff>
        </xdr:to>
        <xdr:sp macro="" textlink="">
          <xdr:nvSpPr>
            <xdr:cNvPr id="18436" name="Object 4" hidden="1">
              <a:extLst>
                <a:ext uri="{63B3BB69-23CF-44E3-9099-C40C66FF867C}">
                  <a14:compatExt spid="_x0000_s18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38100</xdr:rowOff>
        </xdr:from>
        <xdr:to>
          <xdr:col>4</xdr:col>
          <xdr:colOff>762000</xdr:colOff>
          <xdr:row>17</xdr:row>
          <xdr:rowOff>552450</xdr:rowOff>
        </xdr:to>
        <xdr:sp macro="" textlink="">
          <xdr:nvSpPr>
            <xdr:cNvPr id="18437" name="Object 5" hidden="1">
              <a:extLst>
                <a:ext uri="{63B3BB69-23CF-44E3-9099-C40C66FF867C}">
                  <a14:compatExt spid="_x0000_s18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1085850</xdr:colOff>
          <xdr:row>17</xdr:row>
          <xdr:rowOff>57150</xdr:rowOff>
        </xdr:from>
        <xdr:to>
          <xdr:col>4</xdr:col>
          <xdr:colOff>1924050</xdr:colOff>
          <xdr:row>17</xdr:row>
          <xdr:rowOff>571500</xdr:rowOff>
        </xdr:to>
        <xdr:sp macro="" textlink="">
          <xdr:nvSpPr>
            <xdr:cNvPr id="18438" name="Object 6" hidden="1">
              <a:extLst>
                <a:ext uri="{63B3BB69-23CF-44E3-9099-C40C66FF867C}">
                  <a14:compatExt spid="_x0000_s18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1038225</xdr:colOff>
          <xdr:row>16</xdr:row>
          <xdr:rowOff>76200</xdr:rowOff>
        </xdr:from>
        <xdr:to>
          <xdr:col>4</xdr:col>
          <xdr:colOff>1371600</xdr:colOff>
          <xdr:row>16</xdr:row>
          <xdr:rowOff>590550</xdr:rowOff>
        </xdr:to>
        <xdr:sp macro="" textlink="">
          <xdr:nvSpPr>
            <xdr:cNvPr id="18439" name="Object 7" hidden="1">
              <a:extLst>
                <a:ext uri="{63B3BB69-23CF-44E3-9099-C40C66FF867C}">
                  <a14:compatExt spid="_x0000_s18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2162175</xdr:colOff>
          <xdr:row>21</xdr:row>
          <xdr:rowOff>85725</xdr:rowOff>
        </xdr:from>
        <xdr:to>
          <xdr:col>4</xdr:col>
          <xdr:colOff>2733675</xdr:colOff>
          <xdr:row>21</xdr:row>
          <xdr:rowOff>600075</xdr:rowOff>
        </xdr:to>
        <xdr:sp macro="" textlink="">
          <xdr:nvSpPr>
            <xdr:cNvPr id="18440" name="Object 8" hidden="1">
              <a:extLst>
                <a:ext uri="{63B3BB69-23CF-44E3-9099-C40C66FF867C}">
                  <a14:compatExt spid="_x0000_s18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2714625</xdr:colOff>
          <xdr:row>7</xdr:row>
          <xdr:rowOff>514350</xdr:rowOff>
        </xdr:to>
        <xdr:sp macro="" textlink="">
          <xdr:nvSpPr>
            <xdr:cNvPr id="18441" name="Object 9" hidden="1">
              <a:extLst>
                <a:ext uri="{63B3BB69-23CF-44E3-9099-C40C66FF867C}">
                  <a14:compatExt spid="_x0000_s18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2714625</xdr:colOff>
          <xdr:row>9</xdr:row>
          <xdr:rowOff>514350</xdr:rowOff>
        </xdr:to>
        <xdr:sp macro="" textlink="">
          <xdr:nvSpPr>
            <xdr:cNvPr id="18442" name="Object 10" hidden="1">
              <a:extLst>
                <a:ext uri="{63B3BB69-23CF-44E3-9099-C40C66FF867C}">
                  <a14:compatExt spid="_x0000_s18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1809750</xdr:colOff>
          <xdr:row>10</xdr:row>
          <xdr:rowOff>57150</xdr:rowOff>
        </xdr:from>
        <xdr:to>
          <xdr:col>4</xdr:col>
          <xdr:colOff>3238500</xdr:colOff>
          <xdr:row>10</xdr:row>
          <xdr:rowOff>571500</xdr:rowOff>
        </xdr:to>
        <xdr:sp macro="" textlink="">
          <xdr:nvSpPr>
            <xdr:cNvPr id="18443" name="Object 11" hidden="1">
              <a:extLst>
                <a:ext uri="{63B3BB69-23CF-44E3-9099-C40C66FF867C}">
                  <a14:compatExt spid="_x0000_s18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1952625</xdr:colOff>
          <xdr:row>11</xdr:row>
          <xdr:rowOff>514350</xdr:rowOff>
        </xdr:to>
        <xdr:sp macro="" textlink="">
          <xdr:nvSpPr>
            <xdr:cNvPr id="18444" name="Object 12" hidden="1">
              <a:extLst>
                <a:ext uri="{63B3BB69-23CF-44E3-9099-C40C66FF867C}">
                  <a14:compatExt spid="_x0000_s18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13</xdr:row>
          <xdr:rowOff>1085850</xdr:rowOff>
        </xdr:from>
        <xdr:to>
          <xdr:col>4</xdr:col>
          <xdr:colOff>1790700</xdr:colOff>
          <xdr:row>14</xdr:row>
          <xdr:rowOff>323850</xdr:rowOff>
        </xdr:to>
        <xdr:sp macro="" textlink="">
          <xdr:nvSpPr>
            <xdr:cNvPr id="18445" name="Object 13" hidden="1">
              <a:extLst>
                <a:ext uri="{63B3BB69-23CF-44E3-9099-C40C66FF867C}">
                  <a14:compatExt spid="_x0000_s18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15</xdr:row>
          <xdr:rowOff>466725</xdr:rowOff>
        </xdr:from>
        <xdr:to>
          <xdr:col>4</xdr:col>
          <xdr:colOff>3095625</xdr:colOff>
          <xdr:row>15</xdr:row>
          <xdr:rowOff>981075</xdr:rowOff>
        </xdr:to>
        <xdr:sp macro="" textlink="">
          <xdr:nvSpPr>
            <xdr:cNvPr id="18446" name="Object 14" hidden="1">
              <a:extLst>
                <a:ext uri="{63B3BB69-23CF-44E3-9099-C40C66FF867C}">
                  <a14:compatExt spid="_x0000_s18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723900</xdr:colOff>
          <xdr:row>16</xdr:row>
          <xdr:rowOff>514350</xdr:rowOff>
        </xdr:to>
        <xdr:sp macro="" textlink="">
          <xdr:nvSpPr>
            <xdr:cNvPr id="18447" name="Object 15" hidden="1">
              <a:extLst>
                <a:ext uri="{63B3BB69-23CF-44E3-9099-C40C66FF867C}">
                  <a14:compatExt spid="_x0000_s18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1562100</xdr:colOff>
          <xdr:row>17</xdr:row>
          <xdr:rowOff>628650</xdr:rowOff>
        </xdr:from>
        <xdr:to>
          <xdr:col>5</xdr:col>
          <xdr:colOff>1009650</xdr:colOff>
          <xdr:row>17</xdr:row>
          <xdr:rowOff>1143000</xdr:rowOff>
        </xdr:to>
        <xdr:sp macro="" textlink="">
          <xdr:nvSpPr>
            <xdr:cNvPr id="18448" name="Object 16" hidden="1">
              <a:extLst>
                <a:ext uri="{63B3BB69-23CF-44E3-9099-C40C66FF867C}">
                  <a14:compatExt spid="_x0000_s18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2085975</xdr:colOff>
          <xdr:row>16</xdr:row>
          <xdr:rowOff>123825</xdr:rowOff>
        </xdr:from>
        <xdr:to>
          <xdr:col>4</xdr:col>
          <xdr:colOff>3209925</xdr:colOff>
          <xdr:row>16</xdr:row>
          <xdr:rowOff>638175</xdr:rowOff>
        </xdr:to>
        <xdr:sp macro="" textlink="">
          <xdr:nvSpPr>
            <xdr:cNvPr id="18449" name="Object 17" hidden="1">
              <a:extLst>
                <a:ext uri="{63B3BB69-23CF-44E3-9099-C40C66FF867C}">
                  <a14:compatExt spid="_x0000_s18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1362075</xdr:colOff>
          <xdr:row>20</xdr:row>
          <xdr:rowOff>133350</xdr:rowOff>
        </xdr:to>
        <xdr:sp macro="" textlink="">
          <xdr:nvSpPr>
            <xdr:cNvPr id="18450" name="Object 18" hidden="1">
              <a:extLst>
                <a:ext uri="{63B3BB69-23CF-44E3-9099-C40C66FF867C}">
                  <a14:compatExt spid="_x0000_s18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2047875</xdr:colOff>
          <xdr:row>20</xdr:row>
          <xdr:rowOff>47625</xdr:rowOff>
        </xdr:from>
        <xdr:to>
          <xdr:col>4</xdr:col>
          <xdr:colOff>3143250</xdr:colOff>
          <xdr:row>20</xdr:row>
          <xdr:rowOff>561975</xdr:rowOff>
        </xdr:to>
        <xdr:sp macro="" textlink="">
          <xdr:nvSpPr>
            <xdr:cNvPr id="18451" name="Object 19" hidden="1">
              <a:extLst>
                <a:ext uri="{63B3BB69-23CF-44E3-9099-C40C66FF867C}">
                  <a14:compatExt spid="_x0000_s18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21</xdr:row>
          <xdr:rowOff>352425</xdr:rowOff>
        </xdr:from>
        <xdr:to>
          <xdr:col>4</xdr:col>
          <xdr:colOff>2209800</xdr:colOff>
          <xdr:row>21</xdr:row>
          <xdr:rowOff>866775</xdr:rowOff>
        </xdr:to>
        <xdr:sp macro="" textlink="">
          <xdr:nvSpPr>
            <xdr:cNvPr id="18452" name="Object 20" hidden="1">
              <a:extLst>
                <a:ext uri="{63B3BB69-23CF-44E3-9099-C40C66FF867C}">
                  <a14:compatExt spid="_x0000_s18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1095375</xdr:colOff>
          <xdr:row>21</xdr:row>
          <xdr:rowOff>514350</xdr:rowOff>
        </xdr:to>
        <xdr:sp macro="" textlink="">
          <xdr:nvSpPr>
            <xdr:cNvPr id="18453" name="Object 21" hidden="1">
              <a:extLst>
                <a:ext uri="{63B3BB69-23CF-44E3-9099-C40C66FF867C}">
                  <a14:compatExt spid="_x0000_s18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914400</xdr:colOff>
          <xdr:row>23</xdr:row>
          <xdr:rowOff>685800</xdr:rowOff>
        </xdr:to>
        <xdr:sp macro="" textlink="">
          <xdr:nvSpPr>
            <xdr:cNvPr id="18454" name="Object 22" hidden="1">
              <a:extLst>
                <a:ext uri="{63B3BB69-23CF-44E3-9099-C40C66FF867C}">
                  <a14:compatExt spid="_x0000_s18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914400</xdr:colOff>
          <xdr:row>8</xdr:row>
          <xdr:rowOff>685800</xdr:rowOff>
        </xdr:to>
        <xdr:sp macro="" textlink="">
          <xdr:nvSpPr>
            <xdr:cNvPr id="18455" name="Object 23" hidden="1">
              <a:extLst>
                <a:ext uri="{63B3BB69-23CF-44E3-9099-C40C66FF867C}">
                  <a14:compatExt spid="_x0000_s18455"/>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104775</xdr:colOff>
          <xdr:row>5</xdr:row>
          <xdr:rowOff>104775</xdr:rowOff>
        </xdr:from>
        <xdr:to>
          <xdr:col>5</xdr:col>
          <xdr:colOff>1514475</xdr:colOff>
          <xdr:row>6</xdr:row>
          <xdr:rowOff>0</xdr:rowOff>
        </xdr:to>
        <xdr:sp macro="" textlink="">
          <xdr:nvSpPr>
            <xdr:cNvPr id="19457" name="Object 1" hidden="1">
              <a:extLst>
                <a:ext uri="{63B3BB69-23CF-44E3-9099-C40C66FF867C}">
                  <a14:compatExt spid="_x0000_s19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6</xdr:row>
          <xdr:rowOff>47625</xdr:rowOff>
        </xdr:from>
        <xdr:to>
          <xdr:col>5</xdr:col>
          <xdr:colOff>885825</xdr:colOff>
          <xdr:row>6</xdr:row>
          <xdr:rowOff>561975</xdr:rowOff>
        </xdr:to>
        <xdr:sp macro="" textlink="">
          <xdr:nvSpPr>
            <xdr:cNvPr id="19458" name="Object 2" hidden="1">
              <a:extLst>
                <a:ext uri="{63B3BB69-23CF-44E3-9099-C40C66FF867C}">
                  <a14:compatExt spid="_x0000_s19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20</xdr:row>
          <xdr:rowOff>47625</xdr:rowOff>
        </xdr:from>
        <xdr:to>
          <xdr:col>5</xdr:col>
          <xdr:colOff>1323975</xdr:colOff>
          <xdr:row>20</xdr:row>
          <xdr:rowOff>361950</xdr:rowOff>
        </xdr:to>
        <xdr:sp macro="" textlink="">
          <xdr:nvSpPr>
            <xdr:cNvPr id="19459" name="Object 3" hidden="1">
              <a:extLst>
                <a:ext uri="{63B3BB69-23CF-44E3-9099-C40C66FF867C}">
                  <a14:compatExt spid="_x0000_s19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1152525</xdr:colOff>
          <xdr:row>15</xdr:row>
          <xdr:rowOff>0</xdr:rowOff>
        </xdr:from>
        <xdr:to>
          <xdr:col>5</xdr:col>
          <xdr:colOff>1752600</xdr:colOff>
          <xdr:row>15</xdr:row>
          <xdr:rowOff>571500</xdr:rowOff>
        </xdr:to>
        <xdr:sp macro="" textlink="">
          <xdr:nvSpPr>
            <xdr:cNvPr id="19460" name="Object 4" hidden="1">
              <a:extLst>
                <a:ext uri="{63B3BB69-23CF-44E3-9099-C40C66FF867C}">
                  <a14:compatExt spid="_x0000_s19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xdr:row>
          <xdr:rowOff>104775</xdr:rowOff>
        </xdr:from>
        <xdr:to>
          <xdr:col>5</xdr:col>
          <xdr:colOff>1133475</xdr:colOff>
          <xdr:row>2</xdr:row>
          <xdr:rowOff>504825</xdr:rowOff>
        </xdr:to>
        <xdr:sp macro="" textlink="">
          <xdr:nvSpPr>
            <xdr:cNvPr id="19461" name="Object 5" hidden="1">
              <a:extLst>
                <a:ext uri="{63B3BB69-23CF-44E3-9099-C40C66FF867C}">
                  <a14:compatExt spid="_x0000_s19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24</xdr:row>
          <xdr:rowOff>28575</xdr:rowOff>
        </xdr:from>
        <xdr:to>
          <xdr:col>5</xdr:col>
          <xdr:colOff>1228725</xdr:colOff>
          <xdr:row>24</xdr:row>
          <xdr:rowOff>542925</xdr:rowOff>
        </xdr:to>
        <xdr:sp macro="" textlink="">
          <xdr:nvSpPr>
            <xdr:cNvPr id="19462" name="Object 6" hidden="1">
              <a:extLst>
                <a:ext uri="{63B3BB69-23CF-44E3-9099-C40C66FF867C}">
                  <a14:compatExt spid="_x0000_s19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5</xdr:col>
          <xdr:colOff>1724025</xdr:colOff>
          <xdr:row>10</xdr:row>
          <xdr:rowOff>514350</xdr:rowOff>
        </xdr:to>
        <xdr:sp macro="" textlink="">
          <xdr:nvSpPr>
            <xdr:cNvPr id="19463" name="Object 7" hidden="1">
              <a:extLst>
                <a:ext uri="{63B3BB69-23CF-44E3-9099-C40C66FF867C}">
                  <a14:compatExt spid="_x0000_s19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5</xdr:col>
          <xdr:colOff>914400</xdr:colOff>
          <xdr:row>16</xdr:row>
          <xdr:rowOff>47625</xdr:rowOff>
        </xdr:to>
        <xdr:sp macro="" textlink="">
          <xdr:nvSpPr>
            <xdr:cNvPr id="19464" name="Object 8" hidden="1">
              <a:extLst>
                <a:ext uri="{63B3BB69-23CF-44E3-9099-C40C66FF867C}">
                  <a14:compatExt spid="_x0000_s19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xdr:row>
          <xdr:rowOff>571500</xdr:rowOff>
        </xdr:from>
        <xdr:to>
          <xdr:col>5</xdr:col>
          <xdr:colOff>1162050</xdr:colOff>
          <xdr:row>17</xdr:row>
          <xdr:rowOff>238125</xdr:rowOff>
        </xdr:to>
        <xdr:sp macro="" textlink="">
          <xdr:nvSpPr>
            <xdr:cNvPr id="19465" name="Object 9" hidden="1">
              <a:extLst>
                <a:ext uri="{63B3BB69-23CF-44E3-9099-C40C66FF867C}">
                  <a14:compatExt spid="_x0000_s19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6</xdr:col>
          <xdr:colOff>419100</xdr:colOff>
          <xdr:row>12</xdr:row>
          <xdr:rowOff>514350</xdr:rowOff>
        </xdr:to>
        <xdr:sp macro="" textlink="">
          <xdr:nvSpPr>
            <xdr:cNvPr id="19466" name="Object 10" hidden="1">
              <a:extLst>
                <a:ext uri="{63B3BB69-23CF-44E3-9099-C40C66FF867C}">
                  <a14:compatExt spid="_x0000_s19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914400</xdr:colOff>
          <xdr:row>10</xdr:row>
          <xdr:rowOff>47625</xdr:rowOff>
        </xdr:to>
        <xdr:sp macro="" textlink="">
          <xdr:nvSpPr>
            <xdr:cNvPr id="19467" name="Object 11" hidden="1">
              <a:extLst>
                <a:ext uri="{63B3BB69-23CF-44E3-9099-C40C66FF867C}">
                  <a14:compatExt spid="_x0000_s19467"/>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6</xdr:col>
          <xdr:colOff>47625</xdr:colOff>
          <xdr:row>10</xdr:row>
          <xdr:rowOff>514350</xdr:rowOff>
        </xdr:to>
        <xdr:sp macro="" textlink="">
          <xdr:nvSpPr>
            <xdr:cNvPr id="20481" name="Object 1" hidden="1">
              <a:extLst>
                <a:ext uri="{63B3BB69-23CF-44E3-9099-C40C66FF867C}">
                  <a14:compatExt spid="_x0000_s20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914400</xdr:colOff>
          <xdr:row>11</xdr:row>
          <xdr:rowOff>514350</xdr:rowOff>
        </xdr:to>
        <xdr:sp macro="" textlink="">
          <xdr:nvSpPr>
            <xdr:cNvPr id="20482" name="Object 2" hidden="1">
              <a:extLst>
                <a:ext uri="{63B3BB69-23CF-44E3-9099-C40C66FF867C}">
                  <a14:compatExt spid="_x0000_s20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6</xdr:col>
          <xdr:colOff>466725</xdr:colOff>
          <xdr:row>12</xdr:row>
          <xdr:rowOff>514350</xdr:rowOff>
        </xdr:to>
        <xdr:sp macro="" textlink="">
          <xdr:nvSpPr>
            <xdr:cNvPr id="20483" name="Object 3" hidden="1">
              <a:extLst>
                <a:ext uri="{63B3BB69-23CF-44E3-9099-C40C66FF867C}">
                  <a14:compatExt spid="_x0000_s20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6</xdr:col>
          <xdr:colOff>466725</xdr:colOff>
          <xdr:row>16</xdr:row>
          <xdr:rowOff>514350</xdr:rowOff>
        </xdr:to>
        <xdr:sp macro="" textlink="">
          <xdr:nvSpPr>
            <xdr:cNvPr id="20484" name="Object 4" hidden="1">
              <a:extLst>
                <a:ext uri="{63B3BB69-23CF-44E3-9099-C40C66FF867C}">
                  <a14:compatExt spid="_x0000_s20484"/>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C:\Avinash\Bharti\projects\Mobiquity\Airtel\DRC\security%20&amp;%20Daya%20Audit\Security\Images\TxnSSL_nonSSL.PNG"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file:///C:\Avinash\Bharti\projects\Mobiquity\Airtel\DRC\security%20&amp;%20Daya%20Audit\Security\Images\sessionTimeoutWeb.png"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oleObject" Target="file:///C:\Avinash\Bharti\projects\Mobiquity\Airtel\DRC\security%20&amp;%20Daya%20Audit\Security\Images\ChannelGWLog.PNG"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oleObject" Target="file:///C:\Avinash\Bharti\projects\Mobiquity\Airtel\DRC\security%20&amp;%20Daya%20Audit\Security\Images\%5bUntitled%5d.pd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Package">
    <oleItems>
      <oleItem name="'" advise="1" preferPic="1"/>
    </oleItems>
  </oleLin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Package">
    <oleItems>
      <oleItem name="'" advise="1" preferPic="1"/>
    </oleItems>
  </oleLin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Package">
    <oleItems>
      <oleItem name="'" advise="1" preferPic="1"/>
    </oleItems>
  </oleLin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Exch.Document.7">
    <oleItems>
      <oleItem name="'"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isco.com/en/US/docs/ios/12_3/ipaddr/command/reference/ip1_i1g.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oleObject" Target="../embeddings/Microsoft_Word_97_-_2003_Document8.doc"/><Relationship Id="rId26" Type="http://schemas.openxmlformats.org/officeDocument/2006/relationships/oleObject" Target="../embeddings/Microsoft_Word_97_-_2003_Document12.doc"/><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oleObject" Target="../embeddings/Microsoft_Word_97_-_2003_Document16.doc"/><Relationship Id="rId42" Type="http://schemas.openxmlformats.org/officeDocument/2006/relationships/oleObject" Target="../embeddings/Microsoft_Word_97_-_2003_Document20.doc"/><Relationship Id="rId47" Type="http://schemas.openxmlformats.org/officeDocument/2006/relationships/image" Target="../media/image22.emf"/><Relationship Id="rId50" Type="http://schemas.openxmlformats.org/officeDocument/2006/relationships/oleObject" Target="../embeddings/Microsoft_Word_97_-_2003_Document24.doc"/><Relationship Id="rId55" Type="http://schemas.openxmlformats.org/officeDocument/2006/relationships/image" Target="../media/image26.emf"/><Relationship Id="rId63" Type="http://schemas.openxmlformats.org/officeDocument/2006/relationships/image" Target="../media/image30.emf"/><Relationship Id="rId68" Type="http://schemas.openxmlformats.org/officeDocument/2006/relationships/oleObject" Target="../embeddings/Microsoft_Word_97_-_2003_Document33.doc"/><Relationship Id="rId76" Type="http://schemas.openxmlformats.org/officeDocument/2006/relationships/oleObject" Target="../embeddings/Microsoft_Word_97_-_2003_Document37.doc"/><Relationship Id="rId84" Type="http://schemas.openxmlformats.org/officeDocument/2006/relationships/oleObject" Target="../embeddings/Microsoft_Word_97_-_2003_Document41.doc"/><Relationship Id="rId7" Type="http://schemas.openxmlformats.org/officeDocument/2006/relationships/image" Target="../media/image2.emf"/><Relationship Id="rId71" Type="http://schemas.openxmlformats.org/officeDocument/2006/relationships/image" Target="../media/image34.emf"/><Relationship Id="rId2" Type="http://schemas.openxmlformats.org/officeDocument/2006/relationships/drawing" Target="../drawings/drawing1.xml"/><Relationship Id="rId16" Type="http://schemas.openxmlformats.org/officeDocument/2006/relationships/oleObject" Target="../embeddings/Microsoft_Word_97_-_2003_Document7.doc"/><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oleObject" Target="../embeddings/Microsoft_Word_97_-_2003_Document11.doc"/><Relationship Id="rId32" Type="http://schemas.openxmlformats.org/officeDocument/2006/relationships/oleObject" Target="../embeddings/Microsoft_Word_97_-_2003_Document15.doc"/><Relationship Id="rId37" Type="http://schemas.openxmlformats.org/officeDocument/2006/relationships/image" Target="../media/image17.emf"/><Relationship Id="rId40" Type="http://schemas.openxmlformats.org/officeDocument/2006/relationships/oleObject" Target="../embeddings/Microsoft_Word_97_-_2003_Document19.doc"/><Relationship Id="rId45" Type="http://schemas.openxmlformats.org/officeDocument/2006/relationships/image" Target="../media/image21.emf"/><Relationship Id="rId53" Type="http://schemas.openxmlformats.org/officeDocument/2006/relationships/image" Target="../media/image25.emf"/><Relationship Id="rId58" Type="http://schemas.openxmlformats.org/officeDocument/2006/relationships/oleObject" Target="../embeddings/Microsoft_Word_97_-_2003_Document28.doc"/><Relationship Id="rId66" Type="http://schemas.openxmlformats.org/officeDocument/2006/relationships/oleObject" Target="../embeddings/Microsoft_Word_97_-_2003_Document32.doc"/><Relationship Id="rId74" Type="http://schemas.openxmlformats.org/officeDocument/2006/relationships/oleObject" Target="../embeddings/Microsoft_Word_97_-_2003_Document36.doc"/><Relationship Id="rId79" Type="http://schemas.openxmlformats.org/officeDocument/2006/relationships/image" Target="../media/image38.emf"/><Relationship Id="rId5" Type="http://schemas.openxmlformats.org/officeDocument/2006/relationships/image" Target="../media/image1.emf"/><Relationship Id="rId61" Type="http://schemas.openxmlformats.org/officeDocument/2006/relationships/image" Target="../media/image29.emf"/><Relationship Id="rId82" Type="http://schemas.openxmlformats.org/officeDocument/2006/relationships/oleObject" Target="../embeddings/Microsoft_Word_97_-_2003_Document40.doc"/><Relationship Id="rId19" Type="http://schemas.openxmlformats.org/officeDocument/2006/relationships/image" Target="../media/image8.emf"/><Relationship Id="rId4" Type="http://schemas.openxmlformats.org/officeDocument/2006/relationships/oleObject" Target="../embeddings/Microsoft_Word_97_-_2003_Document1.doc"/><Relationship Id="rId9" Type="http://schemas.openxmlformats.org/officeDocument/2006/relationships/image" Target="../media/image3.emf"/><Relationship Id="rId14" Type="http://schemas.openxmlformats.org/officeDocument/2006/relationships/oleObject" Target="../embeddings/Microsoft_Word_97_-_2003_Document6.doc"/><Relationship Id="rId22" Type="http://schemas.openxmlformats.org/officeDocument/2006/relationships/oleObject" Target="../embeddings/Microsoft_Word_97_-_2003_Document10.doc"/><Relationship Id="rId27" Type="http://schemas.openxmlformats.org/officeDocument/2006/relationships/image" Target="../media/image12.emf"/><Relationship Id="rId30" Type="http://schemas.openxmlformats.org/officeDocument/2006/relationships/oleObject" Target="../embeddings/Microsoft_Word_97_-_2003_Document14.doc"/><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oleObject" Target="../embeddings/Microsoft_Word_97_-_2003_Document23.doc"/><Relationship Id="rId56" Type="http://schemas.openxmlformats.org/officeDocument/2006/relationships/oleObject" Target="../embeddings/Microsoft_Word_97_-_2003_Document27.doc"/><Relationship Id="rId64" Type="http://schemas.openxmlformats.org/officeDocument/2006/relationships/oleObject" Target="../embeddings/Microsoft_Word_97_-_2003_Document31.doc"/><Relationship Id="rId69" Type="http://schemas.openxmlformats.org/officeDocument/2006/relationships/image" Target="../media/image33.emf"/><Relationship Id="rId77" Type="http://schemas.openxmlformats.org/officeDocument/2006/relationships/image" Target="../media/image37.emf"/><Relationship Id="rId8" Type="http://schemas.openxmlformats.org/officeDocument/2006/relationships/oleObject" Target="../embeddings/Microsoft_Word_97_-_2003_Document3.doc"/><Relationship Id="rId51" Type="http://schemas.openxmlformats.org/officeDocument/2006/relationships/image" Target="../media/image24.emf"/><Relationship Id="rId72" Type="http://schemas.openxmlformats.org/officeDocument/2006/relationships/oleObject" Target="../embeddings/Microsoft_Word_97_-_2003_Document35.doc"/><Relationship Id="rId80" Type="http://schemas.openxmlformats.org/officeDocument/2006/relationships/oleObject" Target="../embeddings/Microsoft_Word_97_-_2003_Document39.doc"/><Relationship Id="rId85" Type="http://schemas.openxmlformats.org/officeDocument/2006/relationships/image" Target="../media/image41.emf"/><Relationship Id="rId3" Type="http://schemas.openxmlformats.org/officeDocument/2006/relationships/vmlDrawing" Target="../drawings/vmlDrawing1.vml"/><Relationship Id="rId12" Type="http://schemas.openxmlformats.org/officeDocument/2006/relationships/oleObject" Target="../embeddings/Microsoft_Word_97_-_2003_Document5.doc"/><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oleObject" Target="../embeddings/Microsoft_Word_97_-_2003_Document18.doc"/><Relationship Id="rId46" Type="http://schemas.openxmlformats.org/officeDocument/2006/relationships/oleObject" Target="../embeddings/Microsoft_Word_97_-_2003_Document22.doc"/><Relationship Id="rId59" Type="http://schemas.openxmlformats.org/officeDocument/2006/relationships/image" Target="../media/image28.emf"/><Relationship Id="rId67" Type="http://schemas.openxmlformats.org/officeDocument/2006/relationships/image" Target="../media/image32.emf"/><Relationship Id="rId20" Type="http://schemas.openxmlformats.org/officeDocument/2006/relationships/oleObject" Target="../embeddings/Microsoft_Word_97_-_2003_Document9.doc"/><Relationship Id="rId41" Type="http://schemas.openxmlformats.org/officeDocument/2006/relationships/image" Target="../media/image19.emf"/><Relationship Id="rId54" Type="http://schemas.openxmlformats.org/officeDocument/2006/relationships/oleObject" Target="../embeddings/Microsoft_Word_97_-_2003_Document26.doc"/><Relationship Id="rId62" Type="http://schemas.openxmlformats.org/officeDocument/2006/relationships/oleObject" Target="../embeddings/Microsoft_Word_97_-_2003_Document30.doc"/><Relationship Id="rId70" Type="http://schemas.openxmlformats.org/officeDocument/2006/relationships/oleObject" Target="../embeddings/Microsoft_Word_97_-_2003_Document34.doc"/><Relationship Id="rId75" Type="http://schemas.openxmlformats.org/officeDocument/2006/relationships/image" Target="../media/image36.emf"/><Relationship Id="rId83" Type="http://schemas.openxmlformats.org/officeDocument/2006/relationships/image" Target="../media/image40.emf"/><Relationship Id="rId1" Type="http://schemas.openxmlformats.org/officeDocument/2006/relationships/printerSettings" Target="../printerSettings/printerSettings6.bin"/><Relationship Id="rId6" Type="http://schemas.openxmlformats.org/officeDocument/2006/relationships/oleObject" Target="../embeddings/Microsoft_Word_97_-_2003_Document2.doc"/><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oleObject" Target="../embeddings/Microsoft_Word_97_-_2003_Document13.doc"/><Relationship Id="rId36" Type="http://schemas.openxmlformats.org/officeDocument/2006/relationships/oleObject" Target="../embeddings/Microsoft_Word_97_-_2003_Document17.doc"/><Relationship Id="rId49" Type="http://schemas.openxmlformats.org/officeDocument/2006/relationships/image" Target="../media/image23.emf"/><Relationship Id="rId57" Type="http://schemas.openxmlformats.org/officeDocument/2006/relationships/image" Target="../media/image27.emf"/><Relationship Id="rId10" Type="http://schemas.openxmlformats.org/officeDocument/2006/relationships/oleObject" Target="../embeddings/Microsoft_Word_97_-_2003_Document4.doc"/><Relationship Id="rId31" Type="http://schemas.openxmlformats.org/officeDocument/2006/relationships/image" Target="../media/image14.emf"/><Relationship Id="rId44" Type="http://schemas.openxmlformats.org/officeDocument/2006/relationships/oleObject" Target="../embeddings/Microsoft_Word_97_-_2003_Document21.doc"/><Relationship Id="rId52" Type="http://schemas.openxmlformats.org/officeDocument/2006/relationships/oleObject" Target="../embeddings/Microsoft_Word_97_-_2003_Document25.doc"/><Relationship Id="rId60" Type="http://schemas.openxmlformats.org/officeDocument/2006/relationships/oleObject" Target="../embeddings/Microsoft_Word_97_-_2003_Document29.doc"/><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oleObject" Target="../embeddings/Microsoft_Word_97_-_2003_Document38.doc"/><Relationship Id="rId81" Type="http://schemas.openxmlformats.org/officeDocument/2006/relationships/image" Target="../media/image39.emf"/></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46.emf"/><Relationship Id="rId18" Type="http://schemas.openxmlformats.org/officeDocument/2006/relationships/oleObject" Target="../embeddings/oleObject7.bin"/><Relationship Id="rId26" Type="http://schemas.openxmlformats.org/officeDocument/2006/relationships/image" Target="../media/image53.emf"/><Relationship Id="rId39" Type="http://schemas.openxmlformats.org/officeDocument/2006/relationships/oleObject" Target="../embeddings/oleObject19.bin"/><Relationship Id="rId3" Type="http://schemas.openxmlformats.org/officeDocument/2006/relationships/vmlDrawing" Target="../drawings/vmlDrawing2.vml"/><Relationship Id="rId21" Type="http://schemas.openxmlformats.org/officeDocument/2006/relationships/oleObject" Target="../embeddings/oleObject9.bin"/><Relationship Id="rId34" Type="http://schemas.openxmlformats.org/officeDocument/2006/relationships/oleObject" Target="../embeddings/oleObject16.bin"/><Relationship Id="rId42" Type="http://schemas.openxmlformats.org/officeDocument/2006/relationships/image" Target="../media/image60.emf"/><Relationship Id="rId7" Type="http://schemas.openxmlformats.org/officeDocument/2006/relationships/image" Target="../media/image43.emf"/><Relationship Id="rId12" Type="http://schemas.openxmlformats.org/officeDocument/2006/relationships/oleObject" Target="../embeddings/oleObject5.bin"/><Relationship Id="rId17" Type="http://schemas.openxmlformats.org/officeDocument/2006/relationships/image" Target="../media/image49.emf"/><Relationship Id="rId25" Type="http://schemas.openxmlformats.org/officeDocument/2006/relationships/oleObject" Target="../embeddings/oleObject11.bin"/><Relationship Id="rId33" Type="http://schemas.openxmlformats.org/officeDocument/2006/relationships/image" Target="../media/image56.emf"/><Relationship Id="rId38" Type="http://schemas.openxmlformats.org/officeDocument/2006/relationships/oleObject" Target="../embeddings/oleObject18.bin"/><Relationship Id="rId2" Type="http://schemas.openxmlformats.org/officeDocument/2006/relationships/drawing" Target="../drawings/drawing2.xml"/><Relationship Id="rId16" Type="http://schemas.openxmlformats.org/officeDocument/2006/relationships/image" Target="../media/image48.emf"/><Relationship Id="rId20" Type="http://schemas.openxmlformats.org/officeDocument/2006/relationships/oleObject" Target="../embeddings/oleObject8.bin"/><Relationship Id="rId29" Type="http://schemas.openxmlformats.org/officeDocument/2006/relationships/oleObject" Target="../embeddings/oleObject13.bin"/><Relationship Id="rId41" Type="http://schemas.openxmlformats.org/officeDocument/2006/relationships/package" Target="../embeddings/Microsoft_Word_Document1.docx"/><Relationship Id="rId1" Type="http://schemas.openxmlformats.org/officeDocument/2006/relationships/printerSettings" Target="../printerSettings/printerSettings8.bin"/><Relationship Id="rId6" Type="http://schemas.openxmlformats.org/officeDocument/2006/relationships/oleObject" Target="../embeddings/oleObject2.bin"/><Relationship Id="rId11" Type="http://schemas.openxmlformats.org/officeDocument/2006/relationships/image" Target="../media/image45.emf"/><Relationship Id="rId24" Type="http://schemas.openxmlformats.org/officeDocument/2006/relationships/image" Target="../media/image52.emf"/><Relationship Id="rId32" Type="http://schemas.openxmlformats.org/officeDocument/2006/relationships/oleObject" Target="../embeddings/oleObject15.bin"/><Relationship Id="rId37" Type="http://schemas.openxmlformats.org/officeDocument/2006/relationships/image" Target="../media/image58.emf"/><Relationship Id="rId40" Type="http://schemas.openxmlformats.org/officeDocument/2006/relationships/image" Target="../media/image59.emf"/><Relationship Id="rId5" Type="http://schemas.openxmlformats.org/officeDocument/2006/relationships/image" Target="../media/image42.emf"/><Relationship Id="rId15" Type="http://schemas.openxmlformats.org/officeDocument/2006/relationships/image" Target="../media/image47.emf"/><Relationship Id="rId23" Type="http://schemas.openxmlformats.org/officeDocument/2006/relationships/oleObject" Target="../embeddings/oleObject10.bin"/><Relationship Id="rId28" Type="http://schemas.openxmlformats.org/officeDocument/2006/relationships/image" Target="../media/image54.emf"/><Relationship Id="rId36" Type="http://schemas.openxmlformats.org/officeDocument/2006/relationships/oleObject" Target="../embeddings/oleObject17.bin"/><Relationship Id="rId10" Type="http://schemas.openxmlformats.org/officeDocument/2006/relationships/oleObject" Target="../embeddings/oleObject4.bin"/><Relationship Id="rId19" Type="http://schemas.openxmlformats.org/officeDocument/2006/relationships/image" Target="../media/image50.emf"/><Relationship Id="rId31" Type="http://schemas.openxmlformats.org/officeDocument/2006/relationships/oleObject" Target="../embeddings/oleObject14.bin"/><Relationship Id="rId44" Type="http://schemas.openxmlformats.org/officeDocument/2006/relationships/image" Target="../media/image61.emf"/><Relationship Id="rId4" Type="http://schemas.openxmlformats.org/officeDocument/2006/relationships/oleObject" Target="../embeddings/oleObject1.bin"/><Relationship Id="rId9" Type="http://schemas.openxmlformats.org/officeDocument/2006/relationships/image" Target="../media/image44.emf"/><Relationship Id="rId14" Type="http://schemas.openxmlformats.org/officeDocument/2006/relationships/oleObject" Target="../embeddings/oleObject6.bin"/><Relationship Id="rId22" Type="http://schemas.openxmlformats.org/officeDocument/2006/relationships/image" Target="../media/image51.emf"/><Relationship Id="rId27" Type="http://schemas.openxmlformats.org/officeDocument/2006/relationships/oleObject" Target="../embeddings/oleObject12.bin"/><Relationship Id="rId30" Type="http://schemas.openxmlformats.org/officeDocument/2006/relationships/image" Target="../media/image55.emf"/><Relationship Id="rId35" Type="http://schemas.openxmlformats.org/officeDocument/2006/relationships/image" Target="../media/image57.emf"/><Relationship Id="rId43" Type="http://schemas.openxmlformats.org/officeDocument/2006/relationships/package" Target="../embeddings/Microsoft_Excel_Worksheet2.xlsx"/></Relationships>
</file>

<file path=xl/worksheets/_rels/sheet16.xml.rels><?xml version="1.0" encoding="UTF-8" standalone="yes"?>
<Relationships xmlns="http://schemas.openxmlformats.org/package/2006/relationships"><Relationship Id="rId8" Type="http://schemas.openxmlformats.org/officeDocument/2006/relationships/image" Target="../media/image65.emf"/><Relationship Id="rId13" Type="http://schemas.openxmlformats.org/officeDocument/2006/relationships/image" Target="../media/image68.emf"/><Relationship Id="rId18" Type="http://schemas.openxmlformats.org/officeDocument/2006/relationships/package" Target="../embeddings/Microsoft_Word_Document4.docx"/><Relationship Id="rId3" Type="http://schemas.openxmlformats.org/officeDocument/2006/relationships/vmlDrawing" Target="../drawings/vmlDrawing3.vml"/><Relationship Id="rId21" Type="http://schemas.openxmlformats.org/officeDocument/2006/relationships/image" Target="../media/image72.emf"/><Relationship Id="rId7" Type="http://schemas.openxmlformats.org/officeDocument/2006/relationships/image" Target="../media/image64.emf"/><Relationship Id="rId12" Type="http://schemas.openxmlformats.org/officeDocument/2006/relationships/oleObject" Target="../embeddings/oleObject23.bin"/><Relationship Id="rId17" Type="http://schemas.openxmlformats.org/officeDocument/2006/relationships/image" Target="../media/image70.emf"/><Relationship Id="rId2" Type="http://schemas.openxmlformats.org/officeDocument/2006/relationships/drawing" Target="../drawings/drawing3.xml"/><Relationship Id="rId16" Type="http://schemas.openxmlformats.org/officeDocument/2006/relationships/package" Target="../embeddings/Microsoft_Word_Document3.docx"/><Relationship Id="rId20" Type="http://schemas.openxmlformats.org/officeDocument/2006/relationships/oleObject" Target="../embeddings/oleObject25.bin"/><Relationship Id="rId1" Type="http://schemas.openxmlformats.org/officeDocument/2006/relationships/printerSettings" Target="../printerSettings/printerSettings9.bin"/><Relationship Id="rId6" Type="http://schemas.openxmlformats.org/officeDocument/2006/relationships/oleObject" Target="../embeddings/oleObject21.bin"/><Relationship Id="rId11" Type="http://schemas.openxmlformats.org/officeDocument/2006/relationships/image" Target="../media/image67.emf"/><Relationship Id="rId5" Type="http://schemas.openxmlformats.org/officeDocument/2006/relationships/image" Target="../media/image63.emf"/><Relationship Id="rId15" Type="http://schemas.openxmlformats.org/officeDocument/2006/relationships/image" Target="../media/image69.emf"/><Relationship Id="rId23" Type="http://schemas.openxmlformats.org/officeDocument/2006/relationships/image" Target="../media/image73.emf"/><Relationship Id="rId10" Type="http://schemas.openxmlformats.org/officeDocument/2006/relationships/oleObject" Target="../embeddings/oleObject22.bin"/><Relationship Id="rId19" Type="http://schemas.openxmlformats.org/officeDocument/2006/relationships/image" Target="../media/image71.emf"/><Relationship Id="rId4" Type="http://schemas.openxmlformats.org/officeDocument/2006/relationships/oleObject" Target="../embeddings/oleObject20.bin"/><Relationship Id="rId9" Type="http://schemas.openxmlformats.org/officeDocument/2006/relationships/image" Target="../media/image66.emf"/><Relationship Id="rId14" Type="http://schemas.openxmlformats.org/officeDocument/2006/relationships/oleObject" Target="../embeddings/oleObject24.bin"/><Relationship Id="rId22" Type="http://schemas.openxmlformats.org/officeDocument/2006/relationships/oleObject" Target="../embeddings/Microsoft_Excel_97-2003_Worksheet42.xls"/></Relationships>
</file>

<file path=xl/worksheets/_rels/sheet17.xml.rels><?xml version="1.0" encoding="UTF-8" standalone="yes"?>
<Relationships xmlns="http://schemas.openxmlformats.org/package/2006/relationships"><Relationship Id="rId8" Type="http://schemas.openxmlformats.org/officeDocument/2006/relationships/oleObject" Target="../embeddings/oleObject28.bin"/><Relationship Id="rId3" Type="http://schemas.openxmlformats.org/officeDocument/2006/relationships/vmlDrawing" Target="../drawings/vmlDrawing4.vml"/><Relationship Id="rId7" Type="http://schemas.openxmlformats.org/officeDocument/2006/relationships/image" Target="../media/image75.emf"/><Relationship Id="rId2" Type="http://schemas.openxmlformats.org/officeDocument/2006/relationships/drawing" Target="../drawings/drawing4.xml"/><Relationship Id="rId1" Type="http://schemas.openxmlformats.org/officeDocument/2006/relationships/printerSettings" Target="../printerSettings/printerSettings10.bin"/><Relationship Id="rId6" Type="http://schemas.openxmlformats.org/officeDocument/2006/relationships/oleObject" Target="../embeddings/oleObject27.bin"/><Relationship Id="rId11" Type="http://schemas.openxmlformats.org/officeDocument/2006/relationships/image" Target="../media/image72.emf"/><Relationship Id="rId5" Type="http://schemas.openxmlformats.org/officeDocument/2006/relationships/image" Target="../media/image74.emf"/><Relationship Id="rId10" Type="http://schemas.openxmlformats.org/officeDocument/2006/relationships/oleObject" Target="../embeddings/oleObject29.bin"/><Relationship Id="rId4" Type="http://schemas.openxmlformats.org/officeDocument/2006/relationships/oleObject" Target="../embeddings/oleObject26.bin"/><Relationship Id="rId9" Type="http://schemas.openxmlformats.org/officeDocument/2006/relationships/image" Target="../media/image76.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D1" sqref="D1"/>
    </sheetView>
  </sheetViews>
  <sheetFormatPr defaultRowHeight="15"/>
  <cols>
    <col min="1" max="1" width="9.140625" style="89"/>
    <col min="2" max="2" width="73.140625" style="89" bestFit="1" customWidth="1"/>
    <col min="3" max="3" width="15.7109375" style="89" bestFit="1" customWidth="1"/>
    <col min="4" max="4" width="19" style="89" bestFit="1" customWidth="1"/>
    <col min="5" max="5" width="41.7109375" style="89" bestFit="1" customWidth="1"/>
    <col min="6" max="16384" width="9.140625" style="89"/>
  </cols>
  <sheetData>
    <row r="1" spans="1:5" ht="15.75" thickBot="1"/>
    <row r="2" spans="1:5" ht="19.5" thickBot="1">
      <c r="A2" s="127" t="s">
        <v>307</v>
      </c>
      <c r="B2" s="128" t="s">
        <v>308</v>
      </c>
      <c r="C2" s="128" t="s">
        <v>309</v>
      </c>
      <c r="D2" s="128" t="s">
        <v>310</v>
      </c>
      <c r="E2" s="129" t="s">
        <v>311</v>
      </c>
    </row>
    <row r="3" spans="1:5" ht="15.75">
      <c r="A3" s="130"/>
      <c r="B3" s="131" t="s">
        <v>299</v>
      </c>
      <c r="C3" s="132"/>
      <c r="D3" s="132"/>
      <c r="E3" s="132"/>
    </row>
    <row r="4" spans="1:5">
      <c r="A4" s="133">
        <v>1</v>
      </c>
      <c r="B4" s="134" t="s">
        <v>301</v>
      </c>
      <c r="C4" s="134" t="s">
        <v>766</v>
      </c>
      <c r="D4" s="134"/>
      <c r="E4" s="134"/>
    </row>
    <row r="5" spans="1:5">
      <c r="A5" s="133">
        <v>2</v>
      </c>
      <c r="B5" s="134" t="s">
        <v>302</v>
      </c>
      <c r="C5" s="134" t="s">
        <v>766</v>
      </c>
      <c r="D5" s="134" t="s">
        <v>814</v>
      </c>
      <c r="E5" s="134"/>
    </row>
    <row r="6" spans="1:5">
      <c r="A6" s="133">
        <v>3</v>
      </c>
      <c r="B6" s="134" t="s">
        <v>300</v>
      </c>
      <c r="C6" s="134" t="s">
        <v>749</v>
      </c>
      <c r="D6" s="134"/>
      <c r="E6" s="134"/>
    </row>
    <row r="7" spans="1:5">
      <c r="A7" s="77"/>
      <c r="B7" s="88"/>
      <c r="C7" s="88"/>
      <c r="D7" s="88"/>
      <c r="E7" s="88"/>
    </row>
    <row r="8" spans="1:5" ht="15.75">
      <c r="A8" s="135"/>
      <c r="B8" s="136" t="s">
        <v>767</v>
      </c>
      <c r="C8" s="137"/>
      <c r="D8" s="137"/>
      <c r="E8" s="137"/>
    </row>
    <row r="9" spans="1:5">
      <c r="A9" s="135">
        <v>1</v>
      </c>
      <c r="B9" s="137" t="s">
        <v>750</v>
      </c>
      <c r="C9" s="137" t="s">
        <v>766</v>
      </c>
      <c r="D9" s="137" t="s">
        <v>815</v>
      </c>
      <c r="E9" s="137"/>
    </row>
    <row r="10" spans="1:5">
      <c r="A10" s="135">
        <v>2</v>
      </c>
      <c r="B10" s="137" t="s">
        <v>751</v>
      </c>
      <c r="C10" s="137" t="s">
        <v>769</v>
      </c>
      <c r="D10" s="137" t="s">
        <v>815</v>
      </c>
      <c r="E10" s="137"/>
    </row>
    <row r="11" spans="1:5">
      <c r="A11" s="135">
        <v>3</v>
      </c>
      <c r="B11" s="137" t="s">
        <v>752</v>
      </c>
      <c r="C11" s="137" t="s">
        <v>770</v>
      </c>
      <c r="D11" s="137" t="s">
        <v>815</v>
      </c>
      <c r="E11" s="137"/>
    </row>
    <row r="12" spans="1:5">
      <c r="A12" s="135">
        <v>4</v>
      </c>
      <c r="B12" s="137" t="s">
        <v>753</v>
      </c>
      <c r="C12" s="137" t="s">
        <v>768</v>
      </c>
      <c r="D12" s="137" t="s">
        <v>815</v>
      </c>
      <c r="E12" s="137"/>
    </row>
    <row r="13" spans="1:5">
      <c r="A13" s="135">
        <v>5</v>
      </c>
      <c r="B13" s="137" t="s">
        <v>754</v>
      </c>
      <c r="C13" s="137" t="s">
        <v>768</v>
      </c>
      <c r="D13" s="137" t="s">
        <v>815</v>
      </c>
      <c r="E13" s="137"/>
    </row>
    <row r="14" spans="1:5">
      <c r="A14" s="135">
        <v>6</v>
      </c>
      <c r="B14" s="137" t="s">
        <v>719</v>
      </c>
      <c r="C14" s="137" t="s">
        <v>768</v>
      </c>
      <c r="D14" s="137" t="s">
        <v>815</v>
      </c>
      <c r="E14" s="137"/>
    </row>
    <row r="15" spans="1:5">
      <c r="A15" s="135">
        <v>7</v>
      </c>
      <c r="B15" s="137" t="s">
        <v>756</v>
      </c>
      <c r="C15" s="137" t="s">
        <v>766</v>
      </c>
      <c r="D15" s="137" t="s">
        <v>815</v>
      </c>
      <c r="E15" s="137"/>
    </row>
    <row r="16" spans="1:5">
      <c r="A16" s="135">
        <v>8</v>
      </c>
      <c r="B16" s="137" t="s">
        <v>755</v>
      </c>
      <c r="C16" s="137" t="s">
        <v>772</v>
      </c>
      <c r="D16" s="137" t="s">
        <v>815</v>
      </c>
      <c r="E16" s="137"/>
    </row>
    <row r="17" spans="1:5">
      <c r="A17" s="77"/>
      <c r="B17" s="88"/>
      <c r="C17" s="88"/>
      <c r="D17" s="88"/>
      <c r="E17" s="88"/>
    </row>
    <row r="18" spans="1:5" ht="15.75">
      <c r="A18" s="138"/>
      <c r="B18" s="139" t="s">
        <v>303</v>
      </c>
      <c r="C18" s="140"/>
      <c r="D18" s="140"/>
      <c r="E18" s="140"/>
    </row>
    <row r="19" spans="1:5">
      <c r="A19" s="138">
        <v>1</v>
      </c>
      <c r="B19" s="140" t="s">
        <v>757</v>
      </c>
      <c r="C19" s="140" t="s">
        <v>771</v>
      </c>
      <c r="D19" s="137" t="s">
        <v>815</v>
      </c>
      <c r="E19" s="140"/>
    </row>
    <row r="20" spans="1:5">
      <c r="A20" s="138">
        <v>2</v>
      </c>
      <c r="B20" s="140" t="s">
        <v>758</v>
      </c>
      <c r="C20" s="140" t="s">
        <v>768</v>
      </c>
      <c r="D20" s="140" t="s">
        <v>814</v>
      </c>
      <c r="E20" s="140"/>
    </row>
    <row r="21" spans="1:5">
      <c r="A21" s="138">
        <v>3</v>
      </c>
      <c r="B21" s="140" t="s">
        <v>304</v>
      </c>
      <c r="C21" s="140" t="s">
        <v>773</v>
      </c>
      <c r="D21" s="140" t="s">
        <v>815</v>
      </c>
      <c r="E21" s="140"/>
    </row>
    <row r="22" spans="1:5">
      <c r="A22" s="77"/>
      <c r="B22" s="88"/>
      <c r="C22" s="88"/>
      <c r="D22" s="88"/>
      <c r="E22" s="88"/>
    </row>
    <row r="23" spans="1:5" ht="15.75">
      <c r="A23" s="141"/>
      <c r="B23" s="142" t="s">
        <v>305</v>
      </c>
      <c r="C23" s="143"/>
      <c r="D23" s="143"/>
      <c r="E23" s="143"/>
    </row>
    <row r="24" spans="1:5">
      <c r="A24" s="141">
        <v>1</v>
      </c>
      <c r="B24" s="143" t="s">
        <v>759</v>
      </c>
      <c r="C24" s="143" t="s">
        <v>774</v>
      </c>
      <c r="D24" s="143" t="s">
        <v>816</v>
      </c>
      <c r="E24" s="143"/>
    </row>
    <row r="25" spans="1:5">
      <c r="A25" s="141">
        <v>2</v>
      </c>
      <c r="B25" s="143" t="s">
        <v>760</v>
      </c>
      <c r="C25" s="143" t="s">
        <v>775</v>
      </c>
      <c r="D25" s="143" t="s">
        <v>816</v>
      </c>
      <c r="E25" s="143"/>
    </row>
    <row r="26" spans="1:5">
      <c r="A26" s="141">
        <v>3</v>
      </c>
      <c r="B26" s="143" t="s">
        <v>761</v>
      </c>
      <c r="C26" s="143" t="s">
        <v>766</v>
      </c>
      <c r="D26" s="143" t="s">
        <v>816</v>
      </c>
      <c r="E26" s="143"/>
    </row>
    <row r="27" spans="1:5">
      <c r="A27" s="141">
        <v>4</v>
      </c>
      <c r="B27" s="143" t="s">
        <v>764</v>
      </c>
      <c r="C27" s="143" t="s">
        <v>768</v>
      </c>
      <c r="D27" s="143" t="s">
        <v>816</v>
      </c>
      <c r="E27" s="143"/>
    </row>
    <row r="28" spans="1:5">
      <c r="A28" s="77"/>
      <c r="B28" s="88"/>
      <c r="C28" s="88"/>
      <c r="D28" s="88"/>
      <c r="E28" s="88"/>
    </row>
    <row r="29" spans="1:5" ht="15.75">
      <c r="A29" s="144"/>
      <c r="B29" s="145" t="s">
        <v>306</v>
      </c>
      <c r="C29" s="146"/>
      <c r="D29" s="146"/>
      <c r="E29" s="146"/>
    </row>
    <row r="30" spans="1:5">
      <c r="A30" s="144">
        <v>1</v>
      </c>
      <c r="B30" s="146" t="s">
        <v>762</v>
      </c>
      <c r="C30" s="146" t="s">
        <v>777</v>
      </c>
      <c r="D30" s="146" t="s">
        <v>815</v>
      </c>
      <c r="E30" s="146"/>
    </row>
    <row r="31" spans="1:5">
      <c r="A31" s="144">
        <v>2</v>
      </c>
      <c r="B31" s="146" t="s">
        <v>765</v>
      </c>
      <c r="C31" s="146" t="s">
        <v>776</v>
      </c>
      <c r="D31" s="146" t="s">
        <v>815</v>
      </c>
      <c r="E31" s="146"/>
    </row>
    <row r="32" spans="1:5">
      <c r="A32" s="144">
        <v>3</v>
      </c>
      <c r="B32" s="146" t="s">
        <v>763</v>
      </c>
      <c r="C32" s="146" t="s">
        <v>777</v>
      </c>
      <c r="D32" s="146" t="s">
        <v>815</v>
      </c>
      <c r="E32" s="146"/>
    </row>
    <row r="33" spans="1:5">
      <c r="A33" s="144">
        <v>4</v>
      </c>
      <c r="B33" s="146" t="s">
        <v>306</v>
      </c>
      <c r="C33" s="146" t="s">
        <v>778</v>
      </c>
      <c r="D33" s="146" t="s">
        <v>815</v>
      </c>
      <c r="E33" s="146"/>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2"/>
  <sheetViews>
    <sheetView topLeftCell="A7" workbookViewId="0">
      <selection activeCell="G6" sqref="G6"/>
    </sheetView>
  </sheetViews>
  <sheetFormatPr defaultColWidth="9.140625" defaultRowHeight="12.75"/>
  <cols>
    <col min="1" max="1" width="9.28515625" style="3" customWidth="1"/>
    <col min="2" max="2" width="9.140625" style="2"/>
    <col min="3" max="3" width="40.42578125" style="3" bestFit="1" customWidth="1"/>
    <col min="4" max="4" width="45.42578125" style="3" customWidth="1"/>
    <col min="5" max="5" width="22.28515625" style="3" customWidth="1"/>
    <col min="6" max="6" width="12.42578125" style="3" bestFit="1" customWidth="1"/>
    <col min="7" max="16384" width="9.140625" style="3"/>
  </cols>
  <sheetData>
    <row r="2" spans="2:5" ht="13.5" thickBot="1"/>
    <row r="3" spans="2:5" ht="13.5" thickBot="1">
      <c r="B3" s="325" t="s">
        <v>67</v>
      </c>
      <c r="C3" s="326"/>
      <c r="D3" s="326"/>
      <c r="E3" s="327"/>
    </row>
    <row r="5" spans="2:5" ht="15">
      <c r="B5" s="27" t="s">
        <v>68</v>
      </c>
      <c r="C5" s="28" t="s">
        <v>69</v>
      </c>
      <c r="D5" s="28" t="s">
        <v>0</v>
      </c>
      <c r="E5" s="28" t="s">
        <v>70</v>
      </c>
    </row>
    <row r="6" spans="2:5" ht="19.5" customHeight="1">
      <c r="B6" s="20">
        <v>1</v>
      </c>
      <c r="C6" s="21" t="s">
        <v>71</v>
      </c>
      <c r="D6" s="21" t="s">
        <v>72</v>
      </c>
      <c r="E6" s="21" t="s">
        <v>73</v>
      </c>
    </row>
    <row r="7" spans="2:5" ht="19.5" customHeight="1">
      <c r="B7" s="20">
        <v>2</v>
      </c>
      <c r="C7" s="21" t="s">
        <v>74</v>
      </c>
      <c r="D7" s="21" t="s">
        <v>75</v>
      </c>
      <c r="E7" s="21" t="s">
        <v>76</v>
      </c>
    </row>
    <row r="8" spans="2:5" ht="19.5" customHeight="1">
      <c r="B8" s="20">
        <v>3</v>
      </c>
      <c r="C8" s="21" t="s">
        <v>77</v>
      </c>
      <c r="D8" s="21" t="s">
        <v>78</v>
      </c>
      <c r="E8" s="21" t="s">
        <v>73</v>
      </c>
    </row>
    <row r="9" spans="2:5" ht="19.5" customHeight="1">
      <c r="B9" s="20">
        <v>4</v>
      </c>
      <c r="C9" s="21" t="s">
        <v>79</v>
      </c>
      <c r="D9" s="21" t="s">
        <v>80</v>
      </c>
      <c r="E9" s="21" t="s">
        <v>73</v>
      </c>
    </row>
    <row r="10" spans="2:5" ht="19.5" customHeight="1">
      <c r="B10" s="20">
        <v>5</v>
      </c>
      <c r="C10" s="21" t="s">
        <v>81</v>
      </c>
      <c r="D10" s="21" t="s">
        <v>82</v>
      </c>
      <c r="E10" s="21" t="s">
        <v>76</v>
      </c>
    </row>
    <row r="11" spans="2:5" ht="19.5" customHeight="1">
      <c r="B11" s="20">
        <v>6</v>
      </c>
      <c r="C11" s="21" t="s">
        <v>83</v>
      </c>
      <c r="D11" s="21" t="s">
        <v>84</v>
      </c>
      <c r="E11" s="21" t="s">
        <v>73</v>
      </c>
    </row>
    <row r="12" spans="2:5" ht="19.5" customHeight="1">
      <c r="B12" s="20">
        <v>7</v>
      </c>
      <c r="C12" s="22" t="s">
        <v>85</v>
      </c>
      <c r="D12" s="22" t="s">
        <v>86</v>
      </c>
      <c r="E12" s="21" t="s">
        <v>76</v>
      </c>
    </row>
    <row r="13" spans="2:5" ht="19.5" customHeight="1">
      <c r="B13" s="20">
        <v>8</v>
      </c>
      <c r="C13" s="22" t="s">
        <v>87</v>
      </c>
      <c r="D13" s="22" t="s">
        <v>88</v>
      </c>
      <c r="E13" s="21" t="s">
        <v>76</v>
      </c>
    </row>
    <row r="14" spans="2:5" ht="19.5" customHeight="1">
      <c r="B14" s="20">
        <v>9</v>
      </c>
      <c r="C14" s="22" t="s">
        <v>89</v>
      </c>
      <c r="D14" s="21" t="s">
        <v>90</v>
      </c>
      <c r="E14" s="21" t="s">
        <v>76</v>
      </c>
    </row>
    <row r="15" spans="2:5" ht="19.5" customHeight="1">
      <c r="B15" s="20">
        <v>10</v>
      </c>
      <c r="C15" s="22" t="s">
        <v>91</v>
      </c>
      <c r="D15" s="21" t="s">
        <v>92</v>
      </c>
      <c r="E15" s="21" t="s">
        <v>76</v>
      </c>
    </row>
    <row r="16" spans="2:5" ht="19.5" customHeight="1">
      <c r="B16" s="20">
        <v>11</v>
      </c>
      <c r="C16" s="22" t="s">
        <v>93</v>
      </c>
      <c r="D16" s="21" t="s">
        <v>94</v>
      </c>
      <c r="E16" s="21" t="s">
        <v>76</v>
      </c>
    </row>
    <row r="17" spans="2:5" ht="19.5" customHeight="1">
      <c r="B17" s="20">
        <v>12</v>
      </c>
      <c r="C17" s="22" t="s">
        <v>95</v>
      </c>
      <c r="D17" s="21" t="s">
        <v>96</v>
      </c>
      <c r="E17" s="21" t="s">
        <v>97</v>
      </c>
    </row>
    <row r="18" spans="2:5" ht="19.5" customHeight="1">
      <c r="B18" s="20">
        <v>13</v>
      </c>
      <c r="C18" s="22" t="s">
        <v>98</v>
      </c>
      <c r="D18" s="21" t="s">
        <v>99</v>
      </c>
      <c r="E18" s="21" t="s">
        <v>97</v>
      </c>
    </row>
    <row r="19" spans="2:5" ht="19.5" customHeight="1">
      <c r="B19" s="20">
        <v>14</v>
      </c>
      <c r="C19" s="22" t="s">
        <v>100</v>
      </c>
      <c r="D19" s="21" t="s">
        <v>101</v>
      </c>
      <c r="E19" s="21" t="s">
        <v>73</v>
      </c>
    </row>
    <row r="20" spans="2:5" ht="19.5" customHeight="1">
      <c r="B20" s="20">
        <v>15</v>
      </c>
      <c r="C20" s="22" t="s">
        <v>102</v>
      </c>
      <c r="D20" s="22" t="s">
        <v>103</v>
      </c>
      <c r="E20" s="22" t="s">
        <v>73</v>
      </c>
    </row>
    <row r="21" spans="2:5" ht="19.5" customHeight="1">
      <c r="B21" s="23">
        <v>16</v>
      </c>
      <c r="C21" s="22" t="s">
        <v>104</v>
      </c>
      <c r="D21" s="22" t="s">
        <v>105</v>
      </c>
      <c r="E21" s="22" t="s">
        <v>73</v>
      </c>
    </row>
    <row r="22" spans="2:5" ht="19.5" customHeight="1">
      <c r="B22" s="23">
        <v>17</v>
      </c>
      <c r="C22" s="22" t="s">
        <v>106</v>
      </c>
      <c r="D22" s="22" t="s">
        <v>107</v>
      </c>
      <c r="E22" s="22" t="s">
        <v>73</v>
      </c>
    </row>
    <row r="23" spans="2:5" ht="19.5" customHeight="1">
      <c r="B23" s="23">
        <v>18</v>
      </c>
      <c r="C23" s="22" t="s">
        <v>108</v>
      </c>
      <c r="D23" s="22" t="s">
        <v>109</v>
      </c>
      <c r="E23" s="22" t="s">
        <v>73</v>
      </c>
    </row>
    <row r="24" spans="2:5" ht="19.5" customHeight="1">
      <c r="B24" s="23">
        <v>19</v>
      </c>
      <c r="C24" s="22" t="s">
        <v>110</v>
      </c>
      <c r="D24" s="22" t="s">
        <v>111</v>
      </c>
      <c r="E24" s="22" t="s">
        <v>97</v>
      </c>
    </row>
    <row r="25" spans="2:5" ht="19.5" customHeight="1">
      <c r="B25" s="23">
        <v>20</v>
      </c>
      <c r="C25" s="22" t="s">
        <v>112</v>
      </c>
      <c r="D25" s="24" t="s">
        <v>113</v>
      </c>
      <c r="E25" s="22" t="s">
        <v>73</v>
      </c>
    </row>
    <row r="26" spans="2:5" ht="19.5" customHeight="1">
      <c r="B26" s="23">
        <v>21</v>
      </c>
      <c r="C26" s="22" t="s">
        <v>114</v>
      </c>
      <c r="D26" s="22" t="s">
        <v>115</v>
      </c>
      <c r="E26" s="22" t="s">
        <v>73</v>
      </c>
    </row>
    <row r="27" spans="2:5" ht="19.5" customHeight="1">
      <c r="B27" s="25">
        <v>22</v>
      </c>
      <c r="C27" s="26" t="s">
        <v>116</v>
      </c>
      <c r="D27" s="26" t="s">
        <v>336</v>
      </c>
      <c r="E27" s="26" t="s">
        <v>97</v>
      </c>
    </row>
    <row r="28" spans="2:5" ht="19.5" customHeight="1">
      <c r="B28" s="25">
        <v>23</v>
      </c>
      <c r="C28" s="26" t="s">
        <v>117</v>
      </c>
      <c r="D28" s="26" t="s">
        <v>118</v>
      </c>
      <c r="E28" s="26" t="s">
        <v>97</v>
      </c>
    </row>
    <row r="32" spans="2:5">
      <c r="B32" s="4" t="s">
        <v>119</v>
      </c>
    </row>
  </sheetData>
  <mergeCells count="1">
    <mergeCell ref="B3:E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4"/>
  <sheetViews>
    <sheetView topLeftCell="G1" zoomScale="110" zoomScaleNormal="110" workbookViewId="0">
      <selection activeCell="P5" sqref="P5"/>
    </sheetView>
  </sheetViews>
  <sheetFormatPr defaultRowHeight="15"/>
  <cols>
    <col min="1" max="2" width="9.140625" style="9"/>
    <col min="3" max="3" width="16.42578125" style="9" customWidth="1"/>
    <col min="4" max="4" width="113.7109375" style="9" customWidth="1"/>
    <col min="5" max="5" width="18.7109375" style="9" customWidth="1"/>
    <col min="6" max="6" width="132.85546875" style="9" customWidth="1"/>
    <col min="7" max="7" width="24.140625" style="9" customWidth="1"/>
    <col min="8" max="16384" width="9.140625" style="9"/>
  </cols>
  <sheetData>
    <row r="1" spans="2:7" ht="18" customHeight="1">
      <c r="B1" s="274" t="s">
        <v>207</v>
      </c>
      <c r="C1" s="275"/>
      <c r="D1" s="275"/>
      <c r="E1" s="276"/>
      <c r="F1" s="277"/>
      <c r="G1" s="277"/>
    </row>
    <row r="2" spans="2:7" ht="30">
      <c r="B2" s="278" t="s">
        <v>430</v>
      </c>
      <c r="C2" s="278" t="s">
        <v>167</v>
      </c>
      <c r="D2" s="278" t="s">
        <v>25</v>
      </c>
      <c r="E2" s="278" t="s">
        <v>965</v>
      </c>
      <c r="F2" s="62" t="s">
        <v>927</v>
      </c>
      <c r="G2" s="62" t="s">
        <v>865</v>
      </c>
    </row>
    <row r="3" spans="2:7" ht="77.25" customHeight="1">
      <c r="B3" s="279" t="s">
        <v>209</v>
      </c>
      <c r="C3" s="36" t="s">
        <v>210</v>
      </c>
      <c r="D3" s="35" t="s">
        <v>211</v>
      </c>
      <c r="E3" s="64"/>
      <c r="F3" s="280"/>
      <c r="G3" s="281"/>
    </row>
    <row r="4" spans="2:7" ht="51.75" customHeight="1">
      <c r="B4" s="279" t="s">
        <v>212</v>
      </c>
      <c r="C4" s="35" t="s">
        <v>213</v>
      </c>
      <c r="D4" s="35" t="s">
        <v>214</v>
      </c>
      <c r="E4" s="64"/>
      <c r="F4" s="215"/>
      <c r="G4" s="281"/>
    </row>
    <row r="5" spans="2:7" ht="94.5" customHeight="1">
      <c r="B5" s="279" t="s">
        <v>215</v>
      </c>
      <c r="C5" s="35" t="s">
        <v>216</v>
      </c>
      <c r="D5" s="35" t="s">
        <v>298</v>
      </c>
      <c r="E5" s="64"/>
      <c r="F5" s="215"/>
      <c r="G5" s="281"/>
    </row>
    <row r="6" spans="2:7" ht="105" customHeight="1">
      <c r="B6" s="279" t="s">
        <v>217</v>
      </c>
      <c r="C6" s="35" t="s">
        <v>218</v>
      </c>
      <c r="D6" s="35" t="s">
        <v>219</v>
      </c>
      <c r="E6" s="64"/>
      <c r="F6" s="215"/>
      <c r="G6" s="281"/>
    </row>
    <row r="7" spans="2:7" ht="107.25" customHeight="1">
      <c r="B7" s="279" t="s">
        <v>220</v>
      </c>
      <c r="C7" s="35" t="s">
        <v>221</v>
      </c>
      <c r="D7" s="35" t="s">
        <v>222</v>
      </c>
      <c r="E7" s="64"/>
      <c r="F7" s="215"/>
      <c r="G7" s="281"/>
    </row>
    <row r="8" spans="2:7" ht="99.75" customHeight="1">
      <c r="B8" s="279" t="s">
        <v>223</v>
      </c>
      <c r="C8" s="35" t="s">
        <v>224</v>
      </c>
      <c r="D8" s="35" t="s">
        <v>225</v>
      </c>
      <c r="E8" s="64"/>
      <c r="F8" s="215"/>
      <c r="G8" s="281"/>
    </row>
    <row r="9" spans="2:7" ht="117.75" customHeight="1">
      <c r="B9" s="279" t="s">
        <v>226</v>
      </c>
      <c r="C9" s="35" t="s">
        <v>227</v>
      </c>
      <c r="D9" s="35" t="s">
        <v>228</v>
      </c>
      <c r="E9" s="282"/>
      <c r="F9" s="215"/>
      <c r="G9" s="281"/>
    </row>
    <row r="10" spans="2:7" ht="100.5" customHeight="1">
      <c r="B10" s="279" t="s">
        <v>229</v>
      </c>
      <c r="C10" s="35" t="s">
        <v>230</v>
      </c>
      <c r="D10" s="35" t="s">
        <v>231</v>
      </c>
      <c r="E10" s="64"/>
      <c r="F10" s="215"/>
      <c r="G10" s="281"/>
    </row>
    <row r="11" spans="2:7" ht="84.75" customHeight="1">
      <c r="B11" s="279" t="s">
        <v>232</v>
      </c>
      <c r="C11" s="35" t="s">
        <v>233</v>
      </c>
      <c r="D11" s="35" t="s">
        <v>234</v>
      </c>
      <c r="E11" s="282"/>
      <c r="F11" s="270"/>
      <c r="G11" s="281"/>
    </row>
    <row r="12" spans="2:7" ht="409.5" customHeight="1">
      <c r="B12" s="279" t="s">
        <v>235</v>
      </c>
      <c r="C12" s="35" t="s">
        <v>236</v>
      </c>
      <c r="D12" s="35" t="s">
        <v>237</v>
      </c>
      <c r="E12" s="35"/>
      <c r="F12" s="215"/>
      <c r="G12" s="281"/>
    </row>
    <row r="13" spans="2:7" ht="409.5" customHeight="1">
      <c r="B13" s="279" t="s">
        <v>238</v>
      </c>
      <c r="C13" s="35" t="s">
        <v>239</v>
      </c>
      <c r="D13" s="35" t="s">
        <v>240</v>
      </c>
      <c r="E13" s="35"/>
      <c r="F13" s="215"/>
      <c r="G13" s="281"/>
    </row>
    <row r="14" spans="2:7" ht="409.5" customHeight="1">
      <c r="B14" s="279" t="s">
        <v>241</v>
      </c>
      <c r="C14" s="35" t="s">
        <v>242</v>
      </c>
      <c r="D14" s="35" t="s">
        <v>243</v>
      </c>
      <c r="E14" s="35"/>
      <c r="F14" s="215"/>
      <c r="G14" s="281"/>
    </row>
    <row r="15" spans="2:7" ht="409.5">
      <c r="B15" s="279" t="s">
        <v>244</v>
      </c>
      <c r="C15" s="35" t="s">
        <v>245</v>
      </c>
      <c r="D15" s="35" t="s">
        <v>246</v>
      </c>
      <c r="E15" s="35"/>
      <c r="F15" s="215"/>
      <c r="G15" s="281"/>
    </row>
    <row r="16" spans="2:7" ht="102" customHeight="1">
      <c r="B16" s="279" t="s">
        <v>247</v>
      </c>
      <c r="C16" s="35" t="s">
        <v>248</v>
      </c>
      <c r="D16" s="35" t="s">
        <v>249</v>
      </c>
      <c r="E16" s="35"/>
      <c r="F16" s="282"/>
      <c r="G16" s="281"/>
    </row>
    <row r="17" spans="2:7" ht="112.5" customHeight="1">
      <c r="B17" s="279" t="s">
        <v>250</v>
      </c>
      <c r="C17" s="35" t="s">
        <v>251</v>
      </c>
      <c r="D17" s="35" t="s">
        <v>252</v>
      </c>
      <c r="E17" s="35"/>
      <c r="F17" s="215"/>
      <c r="G17" s="281"/>
    </row>
    <row r="18" spans="2:7" ht="239.25" customHeight="1">
      <c r="B18" s="279" t="s">
        <v>253</v>
      </c>
      <c r="C18" s="35" t="s">
        <v>254</v>
      </c>
      <c r="D18" s="35" t="s">
        <v>255</v>
      </c>
      <c r="E18" s="35"/>
      <c r="F18" s="215"/>
      <c r="G18" s="281"/>
    </row>
    <row r="19" spans="2:7" ht="37.5" customHeight="1">
      <c r="B19" s="279" t="s">
        <v>256</v>
      </c>
      <c r="C19" s="35" t="s">
        <v>257</v>
      </c>
      <c r="D19" s="35" t="s">
        <v>258</v>
      </c>
      <c r="E19" s="35"/>
      <c r="F19" s="215"/>
      <c r="G19" s="281"/>
    </row>
    <row r="20" spans="2:7" ht="60" customHeight="1">
      <c r="B20" s="279" t="s">
        <v>259</v>
      </c>
      <c r="C20" s="35" t="s">
        <v>260</v>
      </c>
      <c r="D20" s="35" t="s">
        <v>261</v>
      </c>
      <c r="E20" s="35"/>
      <c r="F20" s="215"/>
      <c r="G20" s="281"/>
    </row>
    <row r="21" spans="2:7" ht="105" customHeight="1">
      <c r="B21" s="279" t="s">
        <v>262</v>
      </c>
      <c r="C21" s="35" t="s">
        <v>263</v>
      </c>
      <c r="D21" s="35" t="s">
        <v>264</v>
      </c>
      <c r="E21" s="35"/>
      <c r="F21" s="215"/>
      <c r="G21" s="281"/>
    </row>
    <row r="22" spans="2:7" ht="105" customHeight="1">
      <c r="B22" s="279" t="s">
        <v>265</v>
      </c>
      <c r="C22" s="35" t="s">
        <v>266</v>
      </c>
      <c r="D22" s="35" t="s">
        <v>267</v>
      </c>
      <c r="E22" s="35"/>
      <c r="F22" s="215"/>
      <c r="G22" s="281"/>
    </row>
    <row r="23" spans="2:7" ht="90" customHeight="1">
      <c r="B23" s="279" t="s">
        <v>268</v>
      </c>
      <c r="C23" s="35" t="s">
        <v>269</v>
      </c>
      <c r="D23" s="35" t="s">
        <v>270</v>
      </c>
      <c r="E23" s="35"/>
      <c r="F23" s="215"/>
      <c r="G23" s="281"/>
    </row>
    <row r="24" spans="2:7" ht="105" customHeight="1">
      <c r="B24" s="279" t="s">
        <v>271</v>
      </c>
      <c r="C24" s="35" t="s">
        <v>272</v>
      </c>
      <c r="D24" s="35" t="s">
        <v>273</v>
      </c>
      <c r="E24" s="35"/>
      <c r="F24" s="215"/>
      <c r="G24" s="281"/>
    </row>
    <row r="25" spans="2:7" ht="174" customHeight="1">
      <c r="B25" s="279" t="s">
        <v>274</v>
      </c>
      <c r="C25" s="35" t="s">
        <v>275</v>
      </c>
      <c r="D25" s="35" t="s">
        <v>276</v>
      </c>
      <c r="E25" s="35"/>
      <c r="F25" s="215"/>
      <c r="G25" s="281"/>
    </row>
    <row r="26" spans="2:7" ht="150" customHeight="1">
      <c r="B26" s="279" t="s">
        <v>277</v>
      </c>
      <c r="C26" s="35" t="s">
        <v>278</v>
      </c>
      <c r="D26" s="35" t="s">
        <v>279</v>
      </c>
      <c r="E26" s="35"/>
      <c r="F26" s="215"/>
      <c r="G26" s="281"/>
    </row>
    <row r="27" spans="2:7" ht="75" customHeight="1">
      <c r="B27" s="279" t="s">
        <v>280</v>
      </c>
      <c r="C27" s="35" t="s">
        <v>281</v>
      </c>
      <c r="D27" s="35" t="s">
        <v>282</v>
      </c>
      <c r="E27" s="35"/>
      <c r="F27" s="215"/>
      <c r="G27" s="281"/>
    </row>
    <row r="28" spans="2:7" ht="105" customHeight="1">
      <c r="B28" s="279" t="s">
        <v>283</v>
      </c>
      <c r="C28" s="35" t="s">
        <v>284</v>
      </c>
      <c r="D28" s="35" t="s">
        <v>285</v>
      </c>
      <c r="E28" s="35"/>
      <c r="F28" s="215"/>
      <c r="G28" s="281"/>
    </row>
    <row r="29" spans="2:7" ht="90" customHeight="1">
      <c r="B29" s="279" t="s">
        <v>286</v>
      </c>
      <c r="C29" s="35" t="s">
        <v>287</v>
      </c>
      <c r="D29" s="35" t="s">
        <v>288</v>
      </c>
      <c r="E29" s="35"/>
      <c r="F29" s="215"/>
      <c r="G29" s="281"/>
    </row>
    <row r="30" spans="2:7" ht="124.5" customHeight="1">
      <c r="B30" s="279" t="s">
        <v>289</v>
      </c>
      <c r="C30" s="35" t="s">
        <v>290</v>
      </c>
      <c r="D30" s="35" t="s">
        <v>291</v>
      </c>
      <c r="E30" s="35"/>
      <c r="F30" s="215"/>
      <c r="G30" s="281"/>
    </row>
    <row r="31" spans="2:7" ht="106.5" customHeight="1">
      <c r="B31" s="279" t="s">
        <v>292</v>
      </c>
      <c r="C31" s="35" t="s">
        <v>293</v>
      </c>
      <c r="D31" s="35" t="s">
        <v>294</v>
      </c>
      <c r="E31" s="35"/>
      <c r="F31" s="215"/>
      <c r="G31" s="281"/>
    </row>
    <row r="32" spans="2:7" ht="86.25" customHeight="1">
      <c r="B32" s="279" t="s">
        <v>295</v>
      </c>
      <c r="C32" s="35" t="s">
        <v>296</v>
      </c>
      <c r="D32" s="35" t="s">
        <v>297</v>
      </c>
      <c r="E32" s="35"/>
      <c r="F32" s="215"/>
      <c r="G32" s="281"/>
    </row>
    <row r="34" spans="3:3">
      <c r="C34" s="9">
        <f>25/30</f>
        <v>0.83333333333333337</v>
      </c>
    </row>
  </sheetData>
  <autoFilter ref="A2:G32"/>
  <hyperlinks>
    <hyperlink ref="D18" r:id="rId1" location="wp1081353"/>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8"/>
  <sheetViews>
    <sheetView topLeftCell="G1" workbookViewId="0">
      <selection activeCell="H1" sqref="H1:H1048576"/>
    </sheetView>
  </sheetViews>
  <sheetFormatPr defaultRowHeight="15"/>
  <cols>
    <col min="1" max="1" width="7.5703125" customWidth="1"/>
    <col min="2" max="2" width="10.5703125" customWidth="1"/>
    <col min="3" max="3" width="19.7109375" customWidth="1"/>
    <col min="4" max="4" width="84.140625" customWidth="1"/>
    <col min="5" max="5" width="20.42578125" customWidth="1"/>
    <col min="6" max="6" width="126.5703125" customWidth="1"/>
    <col min="7" max="7" width="23.140625" bestFit="1" customWidth="1"/>
  </cols>
  <sheetData>
    <row r="1" spans="2:7" ht="18">
      <c r="B1" s="328" t="s">
        <v>665</v>
      </c>
      <c r="C1" s="329"/>
      <c r="D1" s="330"/>
      <c r="E1" s="268"/>
      <c r="F1" s="268"/>
    </row>
    <row r="2" spans="2:7">
      <c r="B2" s="65" t="s">
        <v>208</v>
      </c>
      <c r="C2" s="62" t="s">
        <v>167</v>
      </c>
      <c r="D2" s="66" t="s">
        <v>25</v>
      </c>
      <c r="E2" s="257" t="s">
        <v>962</v>
      </c>
      <c r="F2" s="257" t="s">
        <v>963</v>
      </c>
      <c r="G2" s="257" t="s">
        <v>865</v>
      </c>
    </row>
    <row r="3" spans="2:7" ht="138.75" customHeight="1">
      <c r="B3" s="67" t="s">
        <v>623</v>
      </c>
      <c r="C3" s="63" t="s">
        <v>624</v>
      </c>
      <c r="D3" s="269" t="s">
        <v>629</v>
      </c>
      <c r="E3" s="71"/>
      <c r="F3" s="270" t="s">
        <v>964</v>
      </c>
      <c r="G3" s="254"/>
    </row>
    <row r="4" spans="2:7" ht="77.25" customHeight="1">
      <c r="B4" s="67" t="s">
        <v>649</v>
      </c>
      <c r="C4" s="64" t="s">
        <v>625</v>
      </c>
      <c r="D4" s="269" t="s">
        <v>628</v>
      </c>
      <c r="E4" s="71"/>
      <c r="F4" s="147"/>
      <c r="G4" s="220"/>
    </row>
    <row r="5" spans="2:7" ht="105">
      <c r="B5" s="67" t="s">
        <v>650</v>
      </c>
      <c r="C5" s="64" t="s">
        <v>626</v>
      </c>
      <c r="D5" s="269" t="s">
        <v>627</v>
      </c>
      <c r="E5" s="70"/>
      <c r="F5" s="147"/>
      <c r="G5" s="220"/>
    </row>
    <row r="6" spans="2:7" ht="99.75" customHeight="1">
      <c r="B6" s="67" t="s">
        <v>651</v>
      </c>
      <c r="C6" s="64" t="s">
        <v>630</v>
      </c>
      <c r="D6" s="269" t="s">
        <v>634</v>
      </c>
      <c r="E6" s="71"/>
      <c r="F6" s="77"/>
      <c r="G6" s="271"/>
    </row>
    <row r="7" spans="2:7" ht="162" customHeight="1">
      <c r="B7" s="67" t="s">
        <v>652</v>
      </c>
      <c r="C7" s="64" t="s">
        <v>631</v>
      </c>
      <c r="D7" s="269" t="s">
        <v>632</v>
      </c>
      <c r="E7" s="71"/>
      <c r="F7" s="147"/>
      <c r="G7" s="220"/>
    </row>
    <row r="8" spans="2:7" ht="188.25" customHeight="1">
      <c r="B8" s="67" t="s">
        <v>653</v>
      </c>
      <c r="C8" s="64" t="s">
        <v>633</v>
      </c>
      <c r="D8" s="269" t="s">
        <v>635</v>
      </c>
      <c r="E8" s="52"/>
      <c r="F8" s="147"/>
      <c r="G8" s="220"/>
    </row>
    <row r="9" spans="2:7" ht="210">
      <c r="B9" s="67" t="s">
        <v>654</v>
      </c>
      <c r="C9" s="64" t="s">
        <v>636</v>
      </c>
      <c r="D9" s="269" t="s">
        <v>637</v>
      </c>
      <c r="E9" s="147"/>
      <c r="F9" s="147"/>
      <c r="G9" s="147"/>
    </row>
    <row r="10" spans="2:7" ht="156.75" customHeight="1">
      <c r="B10" s="67" t="s">
        <v>655</v>
      </c>
      <c r="C10" s="64" t="s">
        <v>638</v>
      </c>
      <c r="D10" s="269" t="s">
        <v>639</v>
      </c>
      <c r="E10" s="331"/>
      <c r="F10" s="334"/>
      <c r="G10" s="219"/>
    </row>
    <row r="11" spans="2:7" ht="78.75" customHeight="1">
      <c r="B11" s="67" t="s">
        <v>656</v>
      </c>
      <c r="C11" s="64" t="s">
        <v>640</v>
      </c>
      <c r="D11" s="269" t="s">
        <v>641</v>
      </c>
      <c r="E11" s="332"/>
      <c r="F11" s="324"/>
      <c r="G11" s="220"/>
    </row>
    <row r="12" spans="2:7" ht="102.75" customHeight="1">
      <c r="B12" s="67" t="s">
        <v>657</v>
      </c>
      <c r="C12" s="63" t="s">
        <v>642</v>
      </c>
      <c r="D12" s="272" t="s">
        <v>643</v>
      </c>
      <c r="E12" s="332"/>
      <c r="F12" s="324"/>
      <c r="G12" s="220"/>
    </row>
    <row r="13" spans="2:7" ht="60">
      <c r="B13" s="67" t="s">
        <v>658</v>
      </c>
      <c r="C13" s="63" t="s">
        <v>644</v>
      </c>
      <c r="D13" s="272" t="s">
        <v>664</v>
      </c>
      <c r="E13" s="332"/>
      <c r="F13" s="324"/>
      <c r="G13" s="220"/>
    </row>
    <row r="14" spans="2:7" ht="112.5" customHeight="1">
      <c r="B14" s="67" t="s">
        <v>659</v>
      </c>
      <c r="C14" s="63" t="s">
        <v>645</v>
      </c>
      <c r="D14" s="272" t="s">
        <v>646</v>
      </c>
      <c r="E14" s="333"/>
      <c r="F14" s="335"/>
      <c r="G14" s="219"/>
    </row>
    <row r="15" spans="2:7" ht="90">
      <c r="B15" s="67" t="s">
        <v>660</v>
      </c>
      <c r="C15" s="63" t="s">
        <v>647</v>
      </c>
      <c r="D15" s="272" t="s">
        <v>648</v>
      </c>
      <c r="E15" s="52"/>
      <c r="F15" s="147"/>
      <c r="G15" s="219"/>
    </row>
    <row r="16" spans="2:7" ht="65.25" customHeight="1" thickBot="1">
      <c r="B16" s="68" t="s">
        <v>663</v>
      </c>
      <c r="C16" s="69" t="s">
        <v>661</v>
      </c>
      <c r="D16" s="273" t="s">
        <v>662</v>
      </c>
      <c r="E16" s="147"/>
      <c r="F16" s="147"/>
      <c r="G16" s="219"/>
    </row>
    <row r="18" spans="2:2">
      <c r="B18">
        <f>12/14</f>
        <v>0.8571428571428571</v>
      </c>
    </row>
  </sheetData>
  <autoFilter ref="B2:G16"/>
  <mergeCells count="3">
    <mergeCell ref="B1:D1"/>
    <mergeCell ref="E10:E14"/>
    <mergeCell ref="F10:F1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51"/>
  <sheetViews>
    <sheetView zoomScale="70" zoomScaleNormal="70" workbookViewId="0">
      <selection activeCell="E3" sqref="E3"/>
    </sheetView>
  </sheetViews>
  <sheetFormatPr defaultRowHeight="15"/>
  <cols>
    <col min="2" max="2" width="9.7109375" bestFit="1" customWidth="1"/>
    <col min="3" max="3" width="19.7109375" customWidth="1"/>
    <col min="4" max="4" width="84.140625" customWidth="1"/>
    <col min="5" max="5" width="45.5703125" customWidth="1"/>
    <col min="6" max="6" width="13.85546875" customWidth="1"/>
    <col min="7" max="7" width="35.42578125" customWidth="1"/>
    <col min="8" max="8" width="28.7109375" bestFit="1" customWidth="1"/>
    <col min="258" max="258" width="9.7109375" bestFit="1" customWidth="1"/>
    <col min="259" max="259" width="19.7109375" customWidth="1"/>
    <col min="260" max="260" width="84.140625" customWidth="1"/>
    <col min="261" max="261" width="45.5703125" customWidth="1"/>
    <col min="262" max="262" width="13.85546875" customWidth="1"/>
    <col min="514" max="514" width="9.7109375" bestFit="1" customWidth="1"/>
    <col min="515" max="515" width="19.7109375" customWidth="1"/>
    <col min="516" max="516" width="84.140625" customWidth="1"/>
    <col min="517" max="517" width="45.5703125" customWidth="1"/>
    <col min="518" max="518" width="13.85546875" customWidth="1"/>
    <col min="770" max="770" width="9.7109375" bestFit="1" customWidth="1"/>
    <col min="771" max="771" width="19.7109375" customWidth="1"/>
    <col min="772" max="772" width="84.140625" customWidth="1"/>
    <col min="773" max="773" width="45.5703125" customWidth="1"/>
    <col min="774" max="774" width="13.85546875" customWidth="1"/>
    <col min="1026" max="1026" width="9.7109375" bestFit="1" customWidth="1"/>
    <col min="1027" max="1027" width="19.7109375" customWidth="1"/>
    <col min="1028" max="1028" width="84.140625" customWidth="1"/>
    <col min="1029" max="1029" width="45.5703125" customWidth="1"/>
    <col min="1030" max="1030" width="13.85546875" customWidth="1"/>
    <col min="1282" max="1282" width="9.7109375" bestFit="1" customWidth="1"/>
    <col min="1283" max="1283" width="19.7109375" customWidth="1"/>
    <col min="1284" max="1284" width="84.140625" customWidth="1"/>
    <col min="1285" max="1285" width="45.5703125" customWidth="1"/>
    <col min="1286" max="1286" width="13.85546875" customWidth="1"/>
    <col min="1538" max="1538" width="9.7109375" bestFit="1" customWidth="1"/>
    <col min="1539" max="1539" width="19.7109375" customWidth="1"/>
    <col min="1540" max="1540" width="84.140625" customWidth="1"/>
    <col min="1541" max="1541" width="45.5703125" customWidth="1"/>
    <col min="1542" max="1542" width="13.85546875" customWidth="1"/>
    <col min="1794" max="1794" width="9.7109375" bestFit="1" customWidth="1"/>
    <col min="1795" max="1795" width="19.7109375" customWidth="1"/>
    <col min="1796" max="1796" width="84.140625" customWidth="1"/>
    <col min="1797" max="1797" width="45.5703125" customWidth="1"/>
    <col min="1798" max="1798" width="13.85546875" customWidth="1"/>
    <col min="2050" max="2050" width="9.7109375" bestFit="1" customWidth="1"/>
    <col min="2051" max="2051" width="19.7109375" customWidth="1"/>
    <col min="2052" max="2052" width="84.140625" customWidth="1"/>
    <col min="2053" max="2053" width="45.5703125" customWidth="1"/>
    <col min="2054" max="2054" width="13.85546875" customWidth="1"/>
    <col min="2306" max="2306" width="9.7109375" bestFit="1" customWidth="1"/>
    <col min="2307" max="2307" width="19.7109375" customWidth="1"/>
    <col min="2308" max="2308" width="84.140625" customWidth="1"/>
    <col min="2309" max="2309" width="45.5703125" customWidth="1"/>
    <col min="2310" max="2310" width="13.85546875" customWidth="1"/>
    <col min="2562" max="2562" width="9.7109375" bestFit="1" customWidth="1"/>
    <col min="2563" max="2563" width="19.7109375" customWidth="1"/>
    <col min="2564" max="2564" width="84.140625" customWidth="1"/>
    <col min="2565" max="2565" width="45.5703125" customWidth="1"/>
    <col min="2566" max="2566" width="13.85546875" customWidth="1"/>
    <col min="2818" max="2818" width="9.7109375" bestFit="1" customWidth="1"/>
    <col min="2819" max="2819" width="19.7109375" customWidth="1"/>
    <col min="2820" max="2820" width="84.140625" customWidth="1"/>
    <col min="2821" max="2821" width="45.5703125" customWidth="1"/>
    <col min="2822" max="2822" width="13.85546875" customWidth="1"/>
    <col min="3074" max="3074" width="9.7109375" bestFit="1" customWidth="1"/>
    <col min="3075" max="3075" width="19.7109375" customWidth="1"/>
    <col min="3076" max="3076" width="84.140625" customWidth="1"/>
    <col min="3077" max="3077" width="45.5703125" customWidth="1"/>
    <col min="3078" max="3078" width="13.85546875" customWidth="1"/>
    <col min="3330" max="3330" width="9.7109375" bestFit="1" customWidth="1"/>
    <col min="3331" max="3331" width="19.7109375" customWidth="1"/>
    <col min="3332" max="3332" width="84.140625" customWidth="1"/>
    <col min="3333" max="3333" width="45.5703125" customWidth="1"/>
    <col min="3334" max="3334" width="13.85546875" customWidth="1"/>
    <col min="3586" max="3586" width="9.7109375" bestFit="1" customWidth="1"/>
    <col min="3587" max="3587" width="19.7109375" customWidth="1"/>
    <col min="3588" max="3588" width="84.140625" customWidth="1"/>
    <col min="3589" max="3589" width="45.5703125" customWidth="1"/>
    <col min="3590" max="3590" width="13.85546875" customWidth="1"/>
    <col min="3842" max="3842" width="9.7109375" bestFit="1" customWidth="1"/>
    <col min="3843" max="3843" width="19.7109375" customWidth="1"/>
    <col min="3844" max="3844" width="84.140625" customWidth="1"/>
    <col min="3845" max="3845" width="45.5703125" customWidth="1"/>
    <col min="3846" max="3846" width="13.85546875" customWidth="1"/>
    <col min="4098" max="4098" width="9.7109375" bestFit="1" customWidth="1"/>
    <col min="4099" max="4099" width="19.7109375" customWidth="1"/>
    <col min="4100" max="4100" width="84.140625" customWidth="1"/>
    <col min="4101" max="4101" width="45.5703125" customWidth="1"/>
    <col min="4102" max="4102" width="13.85546875" customWidth="1"/>
    <col min="4354" max="4354" width="9.7109375" bestFit="1" customWidth="1"/>
    <col min="4355" max="4355" width="19.7109375" customWidth="1"/>
    <col min="4356" max="4356" width="84.140625" customWidth="1"/>
    <col min="4357" max="4357" width="45.5703125" customWidth="1"/>
    <col min="4358" max="4358" width="13.85546875" customWidth="1"/>
    <col min="4610" max="4610" width="9.7109375" bestFit="1" customWidth="1"/>
    <col min="4611" max="4611" width="19.7109375" customWidth="1"/>
    <col min="4612" max="4612" width="84.140625" customWidth="1"/>
    <col min="4613" max="4613" width="45.5703125" customWidth="1"/>
    <col min="4614" max="4614" width="13.85546875" customWidth="1"/>
    <col min="4866" max="4866" width="9.7109375" bestFit="1" customWidth="1"/>
    <col min="4867" max="4867" width="19.7109375" customWidth="1"/>
    <col min="4868" max="4868" width="84.140625" customWidth="1"/>
    <col min="4869" max="4869" width="45.5703125" customWidth="1"/>
    <col min="4870" max="4870" width="13.85546875" customWidth="1"/>
    <col min="5122" max="5122" width="9.7109375" bestFit="1" customWidth="1"/>
    <col min="5123" max="5123" width="19.7109375" customWidth="1"/>
    <col min="5124" max="5124" width="84.140625" customWidth="1"/>
    <col min="5125" max="5125" width="45.5703125" customWidth="1"/>
    <col min="5126" max="5126" width="13.85546875" customWidth="1"/>
    <col min="5378" max="5378" width="9.7109375" bestFit="1" customWidth="1"/>
    <col min="5379" max="5379" width="19.7109375" customWidth="1"/>
    <col min="5380" max="5380" width="84.140625" customWidth="1"/>
    <col min="5381" max="5381" width="45.5703125" customWidth="1"/>
    <col min="5382" max="5382" width="13.85546875" customWidth="1"/>
    <col min="5634" max="5634" width="9.7109375" bestFit="1" customWidth="1"/>
    <col min="5635" max="5635" width="19.7109375" customWidth="1"/>
    <col min="5636" max="5636" width="84.140625" customWidth="1"/>
    <col min="5637" max="5637" width="45.5703125" customWidth="1"/>
    <col min="5638" max="5638" width="13.85546875" customWidth="1"/>
    <col min="5890" max="5890" width="9.7109375" bestFit="1" customWidth="1"/>
    <col min="5891" max="5891" width="19.7109375" customWidth="1"/>
    <col min="5892" max="5892" width="84.140625" customWidth="1"/>
    <col min="5893" max="5893" width="45.5703125" customWidth="1"/>
    <col min="5894" max="5894" width="13.85546875" customWidth="1"/>
    <col min="6146" max="6146" width="9.7109375" bestFit="1" customWidth="1"/>
    <col min="6147" max="6147" width="19.7109375" customWidth="1"/>
    <col min="6148" max="6148" width="84.140625" customWidth="1"/>
    <col min="6149" max="6149" width="45.5703125" customWidth="1"/>
    <col min="6150" max="6150" width="13.85546875" customWidth="1"/>
    <col min="6402" max="6402" width="9.7109375" bestFit="1" customWidth="1"/>
    <col min="6403" max="6403" width="19.7109375" customWidth="1"/>
    <col min="6404" max="6404" width="84.140625" customWidth="1"/>
    <col min="6405" max="6405" width="45.5703125" customWidth="1"/>
    <col min="6406" max="6406" width="13.85546875" customWidth="1"/>
    <col min="6658" max="6658" width="9.7109375" bestFit="1" customWidth="1"/>
    <col min="6659" max="6659" width="19.7109375" customWidth="1"/>
    <col min="6660" max="6660" width="84.140625" customWidth="1"/>
    <col min="6661" max="6661" width="45.5703125" customWidth="1"/>
    <col min="6662" max="6662" width="13.85546875" customWidth="1"/>
    <col min="6914" max="6914" width="9.7109375" bestFit="1" customWidth="1"/>
    <col min="6915" max="6915" width="19.7109375" customWidth="1"/>
    <col min="6916" max="6916" width="84.140625" customWidth="1"/>
    <col min="6917" max="6917" width="45.5703125" customWidth="1"/>
    <col min="6918" max="6918" width="13.85546875" customWidth="1"/>
    <col min="7170" max="7170" width="9.7109375" bestFit="1" customWidth="1"/>
    <col min="7171" max="7171" width="19.7109375" customWidth="1"/>
    <col min="7172" max="7172" width="84.140625" customWidth="1"/>
    <col min="7173" max="7173" width="45.5703125" customWidth="1"/>
    <col min="7174" max="7174" width="13.85546875" customWidth="1"/>
    <col min="7426" max="7426" width="9.7109375" bestFit="1" customWidth="1"/>
    <col min="7427" max="7427" width="19.7109375" customWidth="1"/>
    <col min="7428" max="7428" width="84.140625" customWidth="1"/>
    <col min="7429" max="7429" width="45.5703125" customWidth="1"/>
    <col min="7430" max="7430" width="13.85546875" customWidth="1"/>
    <col min="7682" max="7682" width="9.7109375" bestFit="1" customWidth="1"/>
    <col min="7683" max="7683" width="19.7109375" customWidth="1"/>
    <col min="7684" max="7684" width="84.140625" customWidth="1"/>
    <col min="7685" max="7685" width="45.5703125" customWidth="1"/>
    <col min="7686" max="7686" width="13.85546875" customWidth="1"/>
    <col min="7938" max="7938" width="9.7109375" bestFit="1" customWidth="1"/>
    <col min="7939" max="7939" width="19.7109375" customWidth="1"/>
    <col min="7940" max="7940" width="84.140625" customWidth="1"/>
    <col min="7941" max="7941" width="45.5703125" customWidth="1"/>
    <col min="7942" max="7942" width="13.85546875" customWidth="1"/>
    <col min="8194" max="8194" width="9.7109375" bestFit="1" customWidth="1"/>
    <col min="8195" max="8195" width="19.7109375" customWidth="1"/>
    <col min="8196" max="8196" width="84.140625" customWidth="1"/>
    <col min="8197" max="8197" width="45.5703125" customWidth="1"/>
    <col min="8198" max="8198" width="13.85546875" customWidth="1"/>
    <col min="8450" max="8450" width="9.7109375" bestFit="1" customWidth="1"/>
    <col min="8451" max="8451" width="19.7109375" customWidth="1"/>
    <col min="8452" max="8452" width="84.140625" customWidth="1"/>
    <col min="8453" max="8453" width="45.5703125" customWidth="1"/>
    <col min="8454" max="8454" width="13.85546875" customWidth="1"/>
    <col min="8706" max="8706" width="9.7109375" bestFit="1" customWidth="1"/>
    <col min="8707" max="8707" width="19.7109375" customWidth="1"/>
    <col min="8708" max="8708" width="84.140625" customWidth="1"/>
    <col min="8709" max="8709" width="45.5703125" customWidth="1"/>
    <col min="8710" max="8710" width="13.85546875" customWidth="1"/>
    <col min="8962" max="8962" width="9.7109375" bestFit="1" customWidth="1"/>
    <col min="8963" max="8963" width="19.7109375" customWidth="1"/>
    <col min="8964" max="8964" width="84.140625" customWidth="1"/>
    <col min="8965" max="8965" width="45.5703125" customWidth="1"/>
    <col min="8966" max="8966" width="13.85546875" customWidth="1"/>
    <col min="9218" max="9218" width="9.7109375" bestFit="1" customWidth="1"/>
    <col min="9219" max="9219" width="19.7109375" customWidth="1"/>
    <col min="9220" max="9220" width="84.140625" customWidth="1"/>
    <col min="9221" max="9221" width="45.5703125" customWidth="1"/>
    <col min="9222" max="9222" width="13.85546875" customWidth="1"/>
    <col min="9474" max="9474" width="9.7109375" bestFit="1" customWidth="1"/>
    <col min="9475" max="9475" width="19.7109375" customWidth="1"/>
    <col min="9476" max="9476" width="84.140625" customWidth="1"/>
    <col min="9477" max="9477" width="45.5703125" customWidth="1"/>
    <col min="9478" max="9478" width="13.85546875" customWidth="1"/>
    <col min="9730" max="9730" width="9.7109375" bestFit="1" customWidth="1"/>
    <col min="9731" max="9731" width="19.7109375" customWidth="1"/>
    <col min="9732" max="9732" width="84.140625" customWidth="1"/>
    <col min="9733" max="9733" width="45.5703125" customWidth="1"/>
    <col min="9734" max="9734" width="13.85546875" customWidth="1"/>
    <col min="9986" max="9986" width="9.7109375" bestFit="1" customWidth="1"/>
    <col min="9987" max="9987" width="19.7109375" customWidth="1"/>
    <col min="9988" max="9988" width="84.140625" customWidth="1"/>
    <col min="9989" max="9989" width="45.5703125" customWidth="1"/>
    <col min="9990" max="9990" width="13.85546875" customWidth="1"/>
    <col min="10242" max="10242" width="9.7109375" bestFit="1" customWidth="1"/>
    <col min="10243" max="10243" width="19.7109375" customWidth="1"/>
    <col min="10244" max="10244" width="84.140625" customWidth="1"/>
    <col min="10245" max="10245" width="45.5703125" customWidth="1"/>
    <col min="10246" max="10246" width="13.85546875" customWidth="1"/>
    <col min="10498" max="10498" width="9.7109375" bestFit="1" customWidth="1"/>
    <col min="10499" max="10499" width="19.7109375" customWidth="1"/>
    <col min="10500" max="10500" width="84.140625" customWidth="1"/>
    <col min="10501" max="10501" width="45.5703125" customWidth="1"/>
    <col min="10502" max="10502" width="13.85546875" customWidth="1"/>
    <col min="10754" max="10754" width="9.7109375" bestFit="1" customWidth="1"/>
    <col min="10755" max="10755" width="19.7109375" customWidth="1"/>
    <col min="10756" max="10756" width="84.140625" customWidth="1"/>
    <col min="10757" max="10757" width="45.5703125" customWidth="1"/>
    <col min="10758" max="10758" width="13.85546875" customWidth="1"/>
    <col min="11010" max="11010" width="9.7109375" bestFit="1" customWidth="1"/>
    <col min="11011" max="11011" width="19.7109375" customWidth="1"/>
    <col min="11012" max="11012" width="84.140625" customWidth="1"/>
    <col min="11013" max="11013" width="45.5703125" customWidth="1"/>
    <col min="11014" max="11014" width="13.85546875" customWidth="1"/>
    <col min="11266" max="11266" width="9.7109375" bestFit="1" customWidth="1"/>
    <col min="11267" max="11267" width="19.7109375" customWidth="1"/>
    <col min="11268" max="11268" width="84.140625" customWidth="1"/>
    <col min="11269" max="11269" width="45.5703125" customWidth="1"/>
    <col min="11270" max="11270" width="13.85546875" customWidth="1"/>
    <col min="11522" max="11522" width="9.7109375" bestFit="1" customWidth="1"/>
    <col min="11523" max="11523" width="19.7109375" customWidth="1"/>
    <col min="11524" max="11524" width="84.140625" customWidth="1"/>
    <col min="11525" max="11525" width="45.5703125" customWidth="1"/>
    <col min="11526" max="11526" width="13.85546875" customWidth="1"/>
    <col min="11778" max="11778" width="9.7109375" bestFit="1" customWidth="1"/>
    <col min="11779" max="11779" width="19.7109375" customWidth="1"/>
    <col min="11780" max="11780" width="84.140625" customWidth="1"/>
    <col min="11781" max="11781" width="45.5703125" customWidth="1"/>
    <col min="11782" max="11782" width="13.85546875" customWidth="1"/>
    <col min="12034" max="12034" width="9.7109375" bestFit="1" customWidth="1"/>
    <col min="12035" max="12035" width="19.7109375" customWidth="1"/>
    <col min="12036" max="12036" width="84.140625" customWidth="1"/>
    <col min="12037" max="12037" width="45.5703125" customWidth="1"/>
    <col min="12038" max="12038" width="13.85546875" customWidth="1"/>
    <col min="12290" max="12290" width="9.7109375" bestFit="1" customWidth="1"/>
    <col min="12291" max="12291" width="19.7109375" customWidth="1"/>
    <col min="12292" max="12292" width="84.140625" customWidth="1"/>
    <col min="12293" max="12293" width="45.5703125" customWidth="1"/>
    <col min="12294" max="12294" width="13.85546875" customWidth="1"/>
    <col min="12546" max="12546" width="9.7109375" bestFit="1" customWidth="1"/>
    <col min="12547" max="12547" width="19.7109375" customWidth="1"/>
    <col min="12548" max="12548" width="84.140625" customWidth="1"/>
    <col min="12549" max="12549" width="45.5703125" customWidth="1"/>
    <col min="12550" max="12550" width="13.85546875" customWidth="1"/>
    <col min="12802" max="12802" width="9.7109375" bestFit="1" customWidth="1"/>
    <col min="12803" max="12803" width="19.7109375" customWidth="1"/>
    <col min="12804" max="12804" width="84.140625" customWidth="1"/>
    <col min="12805" max="12805" width="45.5703125" customWidth="1"/>
    <col min="12806" max="12806" width="13.85546875" customWidth="1"/>
    <col min="13058" max="13058" width="9.7109375" bestFit="1" customWidth="1"/>
    <col min="13059" max="13059" width="19.7109375" customWidth="1"/>
    <col min="13060" max="13060" width="84.140625" customWidth="1"/>
    <col min="13061" max="13061" width="45.5703125" customWidth="1"/>
    <col min="13062" max="13062" width="13.85546875" customWidth="1"/>
    <col min="13314" max="13314" width="9.7109375" bestFit="1" customWidth="1"/>
    <col min="13315" max="13315" width="19.7109375" customWidth="1"/>
    <col min="13316" max="13316" width="84.140625" customWidth="1"/>
    <col min="13317" max="13317" width="45.5703125" customWidth="1"/>
    <col min="13318" max="13318" width="13.85546875" customWidth="1"/>
    <col min="13570" max="13570" width="9.7109375" bestFit="1" customWidth="1"/>
    <col min="13571" max="13571" width="19.7109375" customWidth="1"/>
    <col min="13572" max="13572" width="84.140625" customWidth="1"/>
    <col min="13573" max="13573" width="45.5703125" customWidth="1"/>
    <col min="13574" max="13574" width="13.85546875" customWidth="1"/>
    <col min="13826" max="13826" width="9.7109375" bestFit="1" customWidth="1"/>
    <col min="13827" max="13827" width="19.7109375" customWidth="1"/>
    <col min="13828" max="13828" width="84.140625" customWidth="1"/>
    <col min="13829" max="13829" width="45.5703125" customWidth="1"/>
    <col min="13830" max="13830" width="13.85546875" customWidth="1"/>
    <col min="14082" max="14082" width="9.7109375" bestFit="1" customWidth="1"/>
    <col min="14083" max="14083" width="19.7109375" customWidth="1"/>
    <col min="14084" max="14084" width="84.140625" customWidth="1"/>
    <col min="14085" max="14085" width="45.5703125" customWidth="1"/>
    <col min="14086" max="14086" width="13.85546875" customWidth="1"/>
    <col min="14338" max="14338" width="9.7109375" bestFit="1" customWidth="1"/>
    <col min="14339" max="14339" width="19.7109375" customWidth="1"/>
    <col min="14340" max="14340" width="84.140625" customWidth="1"/>
    <col min="14341" max="14341" width="45.5703125" customWidth="1"/>
    <col min="14342" max="14342" width="13.85546875" customWidth="1"/>
    <col min="14594" max="14594" width="9.7109375" bestFit="1" customWidth="1"/>
    <col min="14595" max="14595" width="19.7109375" customWidth="1"/>
    <col min="14596" max="14596" width="84.140625" customWidth="1"/>
    <col min="14597" max="14597" width="45.5703125" customWidth="1"/>
    <col min="14598" max="14598" width="13.85546875" customWidth="1"/>
    <col min="14850" max="14850" width="9.7109375" bestFit="1" customWidth="1"/>
    <col min="14851" max="14851" width="19.7109375" customWidth="1"/>
    <col min="14852" max="14852" width="84.140625" customWidth="1"/>
    <col min="14853" max="14853" width="45.5703125" customWidth="1"/>
    <col min="14854" max="14854" width="13.85546875" customWidth="1"/>
    <col min="15106" max="15106" width="9.7109375" bestFit="1" customWidth="1"/>
    <col min="15107" max="15107" width="19.7109375" customWidth="1"/>
    <col min="15108" max="15108" width="84.140625" customWidth="1"/>
    <col min="15109" max="15109" width="45.5703125" customWidth="1"/>
    <col min="15110" max="15110" width="13.85546875" customWidth="1"/>
    <col min="15362" max="15362" width="9.7109375" bestFit="1" customWidth="1"/>
    <col min="15363" max="15363" width="19.7109375" customWidth="1"/>
    <col min="15364" max="15364" width="84.140625" customWidth="1"/>
    <col min="15365" max="15365" width="45.5703125" customWidth="1"/>
    <col min="15366" max="15366" width="13.85546875" customWidth="1"/>
    <col min="15618" max="15618" width="9.7109375" bestFit="1" customWidth="1"/>
    <col min="15619" max="15619" width="19.7109375" customWidth="1"/>
    <col min="15620" max="15620" width="84.140625" customWidth="1"/>
    <col min="15621" max="15621" width="45.5703125" customWidth="1"/>
    <col min="15622" max="15622" width="13.85546875" customWidth="1"/>
    <col min="15874" max="15874" width="9.7109375" bestFit="1" customWidth="1"/>
    <col min="15875" max="15875" width="19.7109375" customWidth="1"/>
    <col min="15876" max="15876" width="84.140625" customWidth="1"/>
    <col min="15877" max="15877" width="45.5703125" customWidth="1"/>
    <col min="15878" max="15878" width="13.85546875" customWidth="1"/>
    <col min="16130" max="16130" width="9.7109375" bestFit="1" customWidth="1"/>
    <col min="16131" max="16131" width="19.7109375" customWidth="1"/>
    <col min="16132" max="16132" width="84.140625" customWidth="1"/>
    <col min="16133" max="16133" width="45.5703125" customWidth="1"/>
    <col min="16134" max="16134" width="13.85546875" customWidth="1"/>
  </cols>
  <sheetData>
    <row r="1" spans="2:9" ht="18.75" thickBot="1">
      <c r="B1" s="287" t="s">
        <v>528</v>
      </c>
      <c r="C1" s="336"/>
      <c r="D1" s="337"/>
    </row>
    <row r="2" spans="2:9">
      <c r="B2" s="32" t="s">
        <v>208</v>
      </c>
      <c r="C2" s="33" t="s">
        <v>167</v>
      </c>
      <c r="D2" s="34" t="s">
        <v>25</v>
      </c>
      <c r="E2" s="257" t="s">
        <v>926</v>
      </c>
      <c r="F2" s="257" t="s">
        <v>927</v>
      </c>
      <c r="G2" s="257" t="s">
        <v>815</v>
      </c>
    </row>
    <row r="3" spans="2:9" ht="300">
      <c r="B3" s="44" t="s">
        <v>529</v>
      </c>
      <c r="C3" s="45" t="s">
        <v>431</v>
      </c>
      <c r="D3" s="46" t="s">
        <v>480</v>
      </c>
      <c r="E3" s="256" t="s">
        <v>928</v>
      </c>
      <c r="G3" t="s">
        <v>953</v>
      </c>
      <c r="H3">
        <f>COUNTIFS(G3:G51,"=OK")</f>
        <v>40</v>
      </c>
      <c r="I3">
        <f>40/42</f>
        <v>0.95238095238095233</v>
      </c>
    </row>
    <row r="4" spans="2:9" ht="54" customHeight="1">
      <c r="B4" s="44" t="s">
        <v>530</v>
      </c>
      <c r="C4" s="47" t="s">
        <v>432</v>
      </c>
      <c r="D4" s="46" t="s">
        <v>481</v>
      </c>
      <c r="E4" s="9" t="s">
        <v>929</v>
      </c>
      <c r="G4" t="s">
        <v>953</v>
      </c>
      <c r="H4">
        <f>COUNTIFS(G3:G51,"=NA")</f>
        <v>7</v>
      </c>
    </row>
    <row r="5" spans="2:9" ht="75">
      <c r="B5" s="44" t="s">
        <v>531</v>
      </c>
      <c r="C5" s="47" t="s">
        <v>433</v>
      </c>
      <c r="D5" s="46" t="s">
        <v>482</v>
      </c>
      <c r="E5" t="s">
        <v>930</v>
      </c>
      <c r="G5" t="s">
        <v>953</v>
      </c>
      <c r="H5">
        <f>COUNTIFS(G3:G51,"=NOT OK")</f>
        <v>2</v>
      </c>
    </row>
    <row r="6" spans="2:9" ht="30">
      <c r="B6" s="44" t="s">
        <v>532</v>
      </c>
      <c r="C6" s="47" t="s">
        <v>434</v>
      </c>
      <c r="D6" s="46" t="s">
        <v>483</v>
      </c>
      <c r="E6" s="9" t="s">
        <v>931</v>
      </c>
      <c r="G6" t="s">
        <v>953</v>
      </c>
    </row>
    <row r="7" spans="2:9" ht="409.5">
      <c r="B7" s="44" t="s">
        <v>533</v>
      </c>
      <c r="C7" s="47" t="s">
        <v>435</v>
      </c>
      <c r="D7" s="46" t="s">
        <v>484</v>
      </c>
      <c r="E7" s="9" t="s">
        <v>932</v>
      </c>
      <c r="G7" t="s">
        <v>953</v>
      </c>
    </row>
    <row r="8" spans="2:9" ht="75">
      <c r="B8" s="44" t="s">
        <v>534</v>
      </c>
      <c r="C8" s="258" t="s">
        <v>436</v>
      </c>
      <c r="D8" s="259" t="s">
        <v>485</v>
      </c>
      <c r="E8" s="260" t="s">
        <v>933</v>
      </c>
      <c r="F8" s="260"/>
      <c r="G8" t="s">
        <v>953</v>
      </c>
    </row>
    <row r="9" spans="2:9" ht="409.5">
      <c r="B9" s="44" t="s">
        <v>535</v>
      </c>
      <c r="C9" s="47" t="s">
        <v>437</v>
      </c>
      <c r="D9" s="46" t="s">
        <v>486</v>
      </c>
      <c r="E9" s="9" t="s">
        <v>934</v>
      </c>
      <c r="F9" t="s">
        <v>933</v>
      </c>
      <c r="G9" t="s">
        <v>953</v>
      </c>
    </row>
    <row r="10" spans="2:9" ht="180">
      <c r="B10" s="44" t="s">
        <v>536</v>
      </c>
      <c r="C10" s="47" t="s">
        <v>438</v>
      </c>
      <c r="D10" s="46" t="s">
        <v>487</v>
      </c>
      <c r="E10" s="256" t="s">
        <v>935</v>
      </c>
      <c r="G10" s="263" t="s">
        <v>955</v>
      </c>
      <c r="H10" t="s">
        <v>954</v>
      </c>
    </row>
    <row r="11" spans="2:9" ht="60">
      <c r="B11" s="44" t="s">
        <v>537</v>
      </c>
      <c r="C11" s="47" t="s">
        <v>439</v>
      </c>
      <c r="D11" s="46" t="s">
        <v>488</v>
      </c>
      <c r="E11" t="s">
        <v>930</v>
      </c>
      <c r="G11" t="s">
        <v>953</v>
      </c>
    </row>
    <row r="12" spans="2:9" ht="75">
      <c r="B12" s="44" t="s">
        <v>538</v>
      </c>
      <c r="C12" s="47" t="s">
        <v>440</v>
      </c>
      <c r="D12" s="46" t="s">
        <v>489</v>
      </c>
      <c r="E12" t="s">
        <v>930</v>
      </c>
      <c r="G12" t="s">
        <v>953</v>
      </c>
    </row>
    <row r="13" spans="2:9" ht="409.5">
      <c r="B13" s="44" t="s">
        <v>539</v>
      </c>
      <c r="C13" s="47" t="s">
        <v>441</v>
      </c>
      <c r="D13" s="46" t="s">
        <v>490</v>
      </c>
      <c r="E13" t="s">
        <v>930</v>
      </c>
      <c r="F13" t="s">
        <v>930</v>
      </c>
      <c r="G13" t="s">
        <v>953</v>
      </c>
    </row>
    <row r="14" spans="2:9" ht="255">
      <c r="B14" s="44" t="s">
        <v>540</v>
      </c>
      <c r="C14" s="47" t="s">
        <v>442</v>
      </c>
      <c r="D14" s="46" t="s">
        <v>491</v>
      </c>
      <c r="E14" t="s">
        <v>933</v>
      </c>
      <c r="G14" t="s">
        <v>953</v>
      </c>
    </row>
    <row r="15" spans="2:9" ht="360">
      <c r="B15" s="44" t="s">
        <v>541</v>
      </c>
      <c r="C15" s="47" t="s">
        <v>443</v>
      </c>
      <c r="D15" s="46" t="s">
        <v>492</v>
      </c>
      <c r="E15" t="s">
        <v>933</v>
      </c>
      <c r="G15" t="s">
        <v>953</v>
      </c>
    </row>
    <row r="16" spans="2:9" ht="195">
      <c r="B16" s="44" t="s">
        <v>542</v>
      </c>
      <c r="C16" s="47" t="s">
        <v>444</v>
      </c>
      <c r="D16" s="46" t="s">
        <v>493</v>
      </c>
      <c r="E16" t="s">
        <v>933</v>
      </c>
      <c r="G16" t="s">
        <v>953</v>
      </c>
    </row>
    <row r="17" spans="2:7" ht="300">
      <c r="B17" s="44" t="s">
        <v>543</v>
      </c>
      <c r="C17" s="47" t="s">
        <v>445</v>
      </c>
      <c r="D17" s="46" t="s">
        <v>494</v>
      </c>
      <c r="E17" t="s">
        <v>930</v>
      </c>
      <c r="G17" t="s">
        <v>953</v>
      </c>
    </row>
    <row r="18" spans="2:7" ht="90">
      <c r="B18" s="44" t="s">
        <v>544</v>
      </c>
      <c r="C18" s="47" t="s">
        <v>446</v>
      </c>
      <c r="D18" s="46" t="s">
        <v>495</v>
      </c>
      <c r="E18" t="s">
        <v>930</v>
      </c>
      <c r="G18" t="s">
        <v>953</v>
      </c>
    </row>
    <row r="19" spans="2:7" ht="75">
      <c r="B19" s="44" t="s">
        <v>545</v>
      </c>
      <c r="C19" s="47" t="s">
        <v>447</v>
      </c>
      <c r="D19" s="46" t="s">
        <v>496</v>
      </c>
      <c r="E19" t="s">
        <v>936</v>
      </c>
      <c r="G19" t="s">
        <v>956</v>
      </c>
    </row>
    <row r="20" spans="2:7" ht="225">
      <c r="B20" s="44" t="s">
        <v>546</v>
      </c>
      <c r="C20" s="47" t="s">
        <v>448</v>
      </c>
      <c r="D20" s="46" t="s">
        <v>497</v>
      </c>
      <c r="E20" t="s">
        <v>930</v>
      </c>
      <c r="G20" t="s">
        <v>953</v>
      </c>
    </row>
    <row r="21" spans="2:7" ht="90">
      <c r="B21" s="44" t="s">
        <v>547</v>
      </c>
      <c r="C21" s="47" t="s">
        <v>449</v>
      </c>
      <c r="D21" s="46" t="s">
        <v>498</v>
      </c>
      <c r="E21" t="s">
        <v>930</v>
      </c>
      <c r="G21" t="s">
        <v>953</v>
      </c>
    </row>
    <row r="22" spans="2:7" ht="195">
      <c r="B22" s="44" t="s">
        <v>548</v>
      </c>
      <c r="C22" s="47" t="s">
        <v>450</v>
      </c>
      <c r="D22" s="46" t="s">
        <v>499</v>
      </c>
      <c r="E22" s="9" t="s">
        <v>937</v>
      </c>
      <c r="G22" t="s">
        <v>956</v>
      </c>
    </row>
    <row r="23" spans="2:7" ht="75">
      <c r="B23" s="44" t="s">
        <v>549</v>
      </c>
      <c r="C23" s="47" t="s">
        <v>451</v>
      </c>
      <c r="D23" s="46" t="s">
        <v>500</v>
      </c>
      <c r="E23" s="9" t="s">
        <v>938</v>
      </c>
      <c r="G23" t="s">
        <v>956</v>
      </c>
    </row>
    <row r="24" spans="2:7" ht="255">
      <c r="B24" s="44" t="s">
        <v>550</v>
      </c>
      <c r="C24" s="47" t="s">
        <v>452</v>
      </c>
      <c r="D24" s="46" t="s">
        <v>501</v>
      </c>
      <c r="E24" s="256" t="s">
        <v>939</v>
      </c>
      <c r="G24" s="263" t="s">
        <v>955</v>
      </c>
    </row>
    <row r="25" spans="2:7" ht="90">
      <c r="B25" s="44" t="s">
        <v>551</v>
      </c>
      <c r="C25" s="47" t="s">
        <v>453</v>
      </c>
      <c r="D25" s="46" t="s">
        <v>502</v>
      </c>
      <c r="E25" t="s">
        <v>940</v>
      </c>
      <c r="G25" t="s">
        <v>953</v>
      </c>
    </row>
    <row r="26" spans="2:7" ht="53.25" customHeight="1">
      <c r="B26" s="44" t="s">
        <v>552</v>
      </c>
      <c r="C26" s="47" t="s">
        <v>454</v>
      </c>
      <c r="D26" s="46" t="s">
        <v>503</v>
      </c>
      <c r="E26" t="s">
        <v>933</v>
      </c>
      <c r="G26" t="s">
        <v>953</v>
      </c>
    </row>
    <row r="27" spans="2:7" ht="390">
      <c r="B27" s="44" t="s">
        <v>553</v>
      </c>
      <c r="C27" s="47" t="s">
        <v>455</v>
      </c>
      <c r="D27" s="46" t="s">
        <v>504</v>
      </c>
      <c r="E27" t="s">
        <v>933</v>
      </c>
      <c r="G27" t="s">
        <v>953</v>
      </c>
    </row>
    <row r="28" spans="2:7" ht="255">
      <c r="B28" s="44" t="s">
        <v>554</v>
      </c>
      <c r="C28" s="47" t="s">
        <v>456</v>
      </c>
      <c r="D28" s="46" t="s">
        <v>505</v>
      </c>
      <c r="E28" t="s">
        <v>933</v>
      </c>
      <c r="G28" t="s">
        <v>953</v>
      </c>
    </row>
    <row r="29" spans="2:7" ht="90">
      <c r="B29" s="44" t="s">
        <v>555</v>
      </c>
      <c r="C29" s="47" t="s">
        <v>457</v>
      </c>
      <c r="D29" s="46" t="s">
        <v>506</v>
      </c>
      <c r="E29" t="s">
        <v>941</v>
      </c>
      <c r="G29" t="s">
        <v>953</v>
      </c>
    </row>
    <row r="30" spans="2:7" ht="105">
      <c r="B30" s="44" t="s">
        <v>556</v>
      </c>
      <c r="C30" s="47" t="s">
        <v>458</v>
      </c>
      <c r="D30" s="46" t="s">
        <v>507</v>
      </c>
      <c r="E30" t="s">
        <v>933</v>
      </c>
      <c r="G30" t="s">
        <v>953</v>
      </c>
    </row>
    <row r="31" spans="2:7" ht="60">
      <c r="B31" s="44" t="s">
        <v>557</v>
      </c>
      <c r="C31" s="47" t="s">
        <v>459</v>
      </c>
      <c r="D31" s="46" t="s">
        <v>508</v>
      </c>
      <c r="E31" t="s">
        <v>933</v>
      </c>
      <c r="G31" t="s">
        <v>953</v>
      </c>
    </row>
    <row r="32" spans="2:7" ht="225">
      <c r="B32" s="261" t="s">
        <v>558</v>
      </c>
      <c r="C32" s="258" t="s">
        <v>460</v>
      </c>
      <c r="D32" s="259" t="s">
        <v>509</v>
      </c>
      <c r="E32" s="260" t="s">
        <v>930</v>
      </c>
      <c r="F32" s="260"/>
      <c r="G32" t="s">
        <v>953</v>
      </c>
    </row>
    <row r="33" spans="2:7" ht="60">
      <c r="B33" s="44" t="s">
        <v>559</v>
      </c>
      <c r="C33" s="47" t="s">
        <v>461</v>
      </c>
      <c r="D33" s="46" t="s">
        <v>510</v>
      </c>
      <c r="E33" t="s">
        <v>930</v>
      </c>
      <c r="G33" t="s">
        <v>953</v>
      </c>
    </row>
    <row r="34" spans="2:7" ht="120">
      <c r="B34" s="44" t="s">
        <v>560</v>
      </c>
      <c r="C34" s="47" t="s">
        <v>462</v>
      </c>
      <c r="D34" s="46" t="s">
        <v>511</v>
      </c>
      <c r="E34" t="s">
        <v>942</v>
      </c>
      <c r="G34" t="s">
        <v>956</v>
      </c>
    </row>
    <row r="35" spans="2:7" ht="210">
      <c r="B35" s="44" t="s">
        <v>561</v>
      </c>
      <c r="C35" s="47" t="s">
        <v>463</v>
      </c>
      <c r="D35" s="46" t="s">
        <v>512</v>
      </c>
      <c r="E35" t="s">
        <v>943</v>
      </c>
      <c r="G35" t="s">
        <v>956</v>
      </c>
    </row>
    <row r="36" spans="2:7" ht="60">
      <c r="B36" s="44" t="s">
        <v>562</v>
      </c>
      <c r="C36" s="47" t="s">
        <v>464</v>
      </c>
      <c r="D36" s="46" t="s">
        <v>513</v>
      </c>
      <c r="E36" s="256" t="s">
        <v>944</v>
      </c>
      <c r="G36" t="s">
        <v>953</v>
      </c>
    </row>
    <row r="37" spans="2:7" ht="180">
      <c r="B37" s="44" t="s">
        <v>563</v>
      </c>
      <c r="C37" s="47" t="s">
        <v>465</v>
      </c>
      <c r="D37" s="46" t="s">
        <v>514</v>
      </c>
      <c r="E37" s="9" t="s">
        <v>945</v>
      </c>
      <c r="G37" t="s">
        <v>953</v>
      </c>
    </row>
    <row r="38" spans="2:7" ht="270">
      <c r="B38" s="44" t="s">
        <v>564</v>
      </c>
      <c r="C38" s="47" t="s">
        <v>466</v>
      </c>
      <c r="D38" s="46" t="s">
        <v>946</v>
      </c>
      <c r="E38" s="9" t="s">
        <v>947</v>
      </c>
      <c r="G38" t="s">
        <v>953</v>
      </c>
    </row>
    <row r="39" spans="2:7" ht="54" customHeight="1">
      <c r="B39" s="44" t="s">
        <v>565</v>
      </c>
      <c r="C39" s="47" t="s">
        <v>467</v>
      </c>
      <c r="D39" s="46" t="s">
        <v>515</v>
      </c>
      <c r="E39" t="s">
        <v>930</v>
      </c>
      <c r="G39" t="s">
        <v>953</v>
      </c>
    </row>
    <row r="40" spans="2:7" ht="60">
      <c r="B40" s="44" t="s">
        <v>566</v>
      </c>
      <c r="C40" s="47" t="s">
        <v>468</v>
      </c>
      <c r="D40" s="46" t="s">
        <v>516</v>
      </c>
      <c r="E40" t="s">
        <v>930</v>
      </c>
      <c r="G40" t="s">
        <v>953</v>
      </c>
    </row>
    <row r="41" spans="2:7" ht="75">
      <c r="B41" s="44" t="s">
        <v>567</v>
      </c>
      <c r="C41" s="47" t="s">
        <v>469</v>
      </c>
      <c r="D41" s="46" t="s">
        <v>517</v>
      </c>
      <c r="E41" t="s">
        <v>948</v>
      </c>
      <c r="G41" t="s">
        <v>953</v>
      </c>
    </row>
    <row r="42" spans="2:7" ht="60">
      <c r="B42" s="44" t="s">
        <v>568</v>
      </c>
      <c r="C42" s="47" t="s">
        <v>470</v>
      </c>
      <c r="D42" s="37" t="s">
        <v>518</v>
      </c>
      <c r="E42" s="262" t="s">
        <v>930</v>
      </c>
      <c r="G42" t="s">
        <v>953</v>
      </c>
    </row>
    <row r="43" spans="2:7" ht="120">
      <c r="B43" s="44" t="s">
        <v>569</v>
      </c>
      <c r="C43" s="47" t="s">
        <v>471</v>
      </c>
      <c r="D43" s="46" t="s">
        <v>519</v>
      </c>
      <c r="E43" s="9" t="s">
        <v>949</v>
      </c>
      <c r="G43" t="s">
        <v>953</v>
      </c>
    </row>
    <row r="44" spans="2:7" ht="120">
      <c r="B44" s="44" t="s">
        <v>570</v>
      </c>
      <c r="C44" s="47" t="s">
        <v>472</v>
      </c>
      <c r="D44" s="46" t="s">
        <v>520</v>
      </c>
      <c r="E44" t="s">
        <v>950</v>
      </c>
      <c r="G44" t="s">
        <v>956</v>
      </c>
    </row>
    <row r="45" spans="2:7" ht="60" customHeight="1">
      <c r="B45" s="44" t="s">
        <v>571</v>
      </c>
      <c r="C45" s="47" t="s">
        <v>473</v>
      </c>
      <c r="D45" s="46" t="s">
        <v>521</v>
      </c>
      <c r="E45" s="262" t="s">
        <v>933</v>
      </c>
      <c r="F45" s="262"/>
      <c r="G45" t="s">
        <v>953</v>
      </c>
    </row>
    <row r="46" spans="2:7" ht="30">
      <c r="B46" s="44" t="s">
        <v>572</v>
      </c>
      <c r="C46" s="47" t="s">
        <v>474</v>
      </c>
      <c r="D46" s="46" t="s">
        <v>522</v>
      </c>
      <c r="E46" t="s">
        <v>951</v>
      </c>
      <c r="G46" t="s">
        <v>956</v>
      </c>
    </row>
    <row r="47" spans="2:7" ht="120">
      <c r="B47" s="44" t="s">
        <v>573</v>
      </c>
      <c r="C47" s="47" t="s">
        <v>475</v>
      </c>
      <c r="D47" s="46" t="s">
        <v>523</v>
      </c>
      <c r="E47" t="s">
        <v>930</v>
      </c>
      <c r="G47" t="s">
        <v>953</v>
      </c>
    </row>
    <row r="48" spans="2:7" ht="60">
      <c r="B48" s="44" t="s">
        <v>574</v>
      </c>
      <c r="C48" s="47" t="s">
        <v>476</v>
      </c>
      <c r="D48" s="46" t="s">
        <v>524</v>
      </c>
      <c r="E48" t="s">
        <v>930</v>
      </c>
      <c r="G48" t="s">
        <v>953</v>
      </c>
    </row>
    <row r="49" spans="2:7" ht="60">
      <c r="B49" s="44" t="s">
        <v>575</v>
      </c>
      <c r="C49" s="47" t="s">
        <v>477</v>
      </c>
      <c r="D49" s="46" t="s">
        <v>525</v>
      </c>
      <c r="E49" t="s">
        <v>930</v>
      </c>
      <c r="G49" t="s">
        <v>953</v>
      </c>
    </row>
    <row r="50" spans="2:7" ht="75">
      <c r="B50" s="44" t="s">
        <v>576</v>
      </c>
      <c r="C50" s="47" t="s">
        <v>478</v>
      </c>
      <c r="D50" s="46" t="s">
        <v>526</v>
      </c>
      <c r="E50" t="s">
        <v>930</v>
      </c>
      <c r="G50" t="s">
        <v>953</v>
      </c>
    </row>
    <row r="51" spans="2:7" ht="90.75" thickBot="1">
      <c r="B51" s="48" t="s">
        <v>577</v>
      </c>
      <c r="C51" s="49" t="s">
        <v>479</v>
      </c>
      <c r="D51" s="50" t="s">
        <v>527</v>
      </c>
      <c r="E51" t="s">
        <v>952</v>
      </c>
      <c r="G51" t="s">
        <v>953</v>
      </c>
    </row>
  </sheetData>
  <mergeCells count="1">
    <mergeCell ref="B1:D1"/>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8" dvAspect="DVASPECT_ICON" shapeId="22529" r:id="rId4">
          <objectPr defaultSize="0" r:id="rId5">
            <anchor moveWithCells="1">
              <from>
                <xdr:col>5</xdr:col>
                <xdr:colOff>0</xdr:colOff>
                <xdr:row>2</xdr:row>
                <xdr:rowOff>0</xdr:rowOff>
              </from>
              <to>
                <xdr:col>5</xdr:col>
                <xdr:colOff>914400</xdr:colOff>
                <xdr:row>2</xdr:row>
                <xdr:rowOff>771525</xdr:rowOff>
              </to>
            </anchor>
          </objectPr>
        </oleObject>
      </mc:Choice>
      <mc:Fallback>
        <oleObject progId="Word.Document.8" dvAspect="DVASPECT_ICON" shapeId="22529" r:id="rId4"/>
      </mc:Fallback>
    </mc:AlternateContent>
    <mc:AlternateContent xmlns:mc="http://schemas.openxmlformats.org/markup-compatibility/2006">
      <mc:Choice Requires="x14">
        <oleObject progId="Word.Document.8" dvAspect="DVASPECT_ICON" shapeId="22530" r:id="rId6">
          <objectPr defaultSize="0" r:id="rId7">
            <anchor moveWithCells="1">
              <from>
                <xdr:col>5</xdr:col>
                <xdr:colOff>0</xdr:colOff>
                <xdr:row>3</xdr:row>
                <xdr:rowOff>0</xdr:rowOff>
              </from>
              <to>
                <xdr:col>5</xdr:col>
                <xdr:colOff>914400</xdr:colOff>
                <xdr:row>4</xdr:row>
                <xdr:rowOff>85725</xdr:rowOff>
              </to>
            </anchor>
          </objectPr>
        </oleObject>
      </mc:Choice>
      <mc:Fallback>
        <oleObject progId="Word.Document.8" dvAspect="DVASPECT_ICON" shapeId="22530" r:id="rId6"/>
      </mc:Fallback>
    </mc:AlternateContent>
    <mc:AlternateContent xmlns:mc="http://schemas.openxmlformats.org/markup-compatibility/2006">
      <mc:Choice Requires="x14">
        <oleObject progId="Word.Document.8" dvAspect="DVASPECT_ICON" shapeId="22531" r:id="rId8">
          <objectPr defaultSize="0" r:id="rId9">
            <anchor moveWithCells="1">
              <from>
                <xdr:col>5</xdr:col>
                <xdr:colOff>0</xdr:colOff>
                <xdr:row>4</xdr:row>
                <xdr:rowOff>0</xdr:rowOff>
              </from>
              <to>
                <xdr:col>5</xdr:col>
                <xdr:colOff>914400</xdr:colOff>
                <xdr:row>4</xdr:row>
                <xdr:rowOff>771525</xdr:rowOff>
              </to>
            </anchor>
          </objectPr>
        </oleObject>
      </mc:Choice>
      <mc:Fallback>
        <oleObject progId="Word.Document.8" dvAspect="DVASPECT_ICON" shapeId="22531" r:id="rId8"/>
      </mc:Fallback>
    </mc:AlternateContent>
    <mc:AlternateContent xmlns:mc="http://schemas.openxmlformats.org/markup-compatibility/2006">
      <mc:Choice Requires="x14">
        <oleObject progId="Word.Document.8" dvAspect="DVASPECT_ICON" shapeId="22532" r:id="rId10">
          <objectPr defaultSize="0" r:id="rId11">
            <anchor moveWithCells="1">
              <from>
                <xdr:col>5</xdr:col>
                <xdr:colOff>0</xdr:colOff>
                <xdr:row>5</xdr:row>
                <xdr:rowOff>0</xdr:rowOff>
              </from>
              <to>
                <xdr:col>5</xdr:col>
                <xdr:colOff>914400</xdr:colOff>
                <xdr:row>6</xdr:row>
                <xdr:rowOff>390525</xdr:rowOff>
              </to>
            </anchor>
          </objectPr>
        </oleObject>
      </mc:Choice>
      <mc:Fallback>
        <oleObject progId="Word.Document.8" dvAspect="DVASPECT_ICON" shapeId="22532" r:id="rId10"/>
      </mc:Fallback>
    </mc:AlternateContent>
    <mc:AlternateContent xmlns:mc="http://schemas.openxmlformats.org/markup-compatibility/2006">
      <mc:Choice Requires="x14">
        <oleObject progId="Word.Document.8" dvAspect="DVASPECT_ICON" shapeId="22533" r:id="rId12">
          <objectPr defaultSize="0" r:id="rId13">
            <anchor moveWithCells="1">
              <from>
                <xdr:col>5</xdr:col>
                <xdr:colOff>0</xdr:colOff>
                <xdr:row>6</xdr:row>
                <xdr:rowOff>0</xdr:rowOff>
              </from>
              <to>
                <xdr:col>5</xdr:col>
                <xdr:colOff>914400</xdr:colOff>
                <xdr:row>6</xdr:row>
                <xdr:rowOff>771525</xdr:rowOff>
              </to>
            </anchor>
          </objectPr>
        </oleObject>
      </mc:Choice>
      <mc:Fallback>
        <oleObject progId="Word.Document.8" dvAspect="DVASPECT_ICON" shapeId="22533" r:id="rId12"/>
      </mc:Fallback>
    </mc:AlternateContent>
    <mc:AlternateContent xmlns:mc="http://schemas.openxmlformats.org/markup-compatibility/2006">
      <mc:Choice Requires="x14">
        <oleObject progId="Word.Document.8" dvAspect="DVASPECT_ICON" shapeId="22534" r:id="rId14">
          <objectPr defaultSize="0" r:id="rId15">
            <anchor moveWithCells="1">
              <from>
                <xdr:col>5</xdr:col>
                <xdr:colOff>0</xdr:colOff>
                <xdr:row>7</xdr:row>
                <xdr:rowOff>0</xdr:rowOff>
              </from>
              <to>
                <xdr:col>5</xdr:col>
                <xdr:colOff>914400</xdr:colOff>
                <xdr:row>7</xdr:row>
                <xdr:rowOff>685800</xdr:rowOff>
              </to>
            </anchor>
          </objectPr>
        </oleObject>
      </mc:Choice>
      <mc:Fallback>
        <oleObject progId="Word.Document.8" dvAspect="DVASPECT_ICON" shapeId="22534" r:id="rId14"/>
      </mc:Fallback>
    </mc:AlternateContent>
    <mc:AlternateContent xmlns:mc="http://schemas.openxmlformats.org/markup-compatibility/2006">
      <mc:Choice Requires="x14">
        <oleObject progId="Word.Document.8" dvAspect="DVASPECT_ICON" shapeId="22535" r:id="rId16">
          <objectPr defaultSize="0" r:id="rId17">
            <anchor moveWithCells="1">
              <from>
                <xdr:col>5</xdr:col>
                <xdr:colOff>0</xdr:colOff>
                <xdr:row>8</xdr:row>
                <xdr:rowOff>0</xdr:rowOff>
              </from>
              <to>
                <xdr:col>5</xdr:col>
                <xdr:colOff>914400</xdr:colOff>
                <xdr:row>8</xdr:row>
                <xdr:rowOff>695325</xdr:rowOff>
              </to>
            </anchor>
          </objectPr>
        </oleObject>
      </mc:Choice>
      <mc:Fallback>
        <oleObject progId="Word.Document.8" dvAspect="DVASPECT_ICON" shapeId="22535" r:id="rId16"/>
      </mc:Fallback>
    </mc:AlternateContent>
    <mc:AlternateContent xmlns:mc="http://schemas.openxmlformats.org/markup-compatibility/2006">
      <mc:Choice Requires="x14">
        <oleObject progId="Word.Document.8" dvAspect="DVASPECT_ICON" shapeId="22537" r:id="rId18">
          <objectPr defaultSize="0" r:id="rId19">
            <anchor moveWithCells="1">
              <from>
                <xdr:col>5</xdr:col>
                <xdr:colOff>0</xdr:colOff>
                <xdr:row>10</xdr:row>
                <xdr:rowOff>0</xdr:rowOff>
              </from>
              <to>
                <xdr:col>5</xdr:col>
                <xdr:colOff>914400</xdr:colOff>
                <xdr:row>10</xdr:row>
                <xdr:rowOff>685800</xdr:rowOff>
              </to>
            </anchor>
          </objectPr>
        </oleObject>
      </mc:Choice>
      <mc:Fallback>
        <oleObject progId="Word.Document.8" dvAspect="DVASPECT_ICON" shapeId="22537" r:id="rId18"/>
      </mc:Fallback>
    </mc:AlternateContent>
    <mc:AlternateContent xmlns:mc="http://schemas.openxmlformats.org/markup-compatibility/2006">
      <mc:Choice Requires="x14">
        <oleObject progId="Word.Document.8" dvAspect="DVASPECT_ICON" shapeId="22538" r:id="rId20">
          <objectPr defaultSize="0" r:id="rId21">
            <anchor moveWithCells="1">
              <from>
                <xdr:col>5</xdr:col>
                <xdr:colOff>0</xdr:colOff>
                <xdr:row>11</xdr:row>
                <xdr:rowOff>0</xdr:rowOff>
              </from>
              <to>
                <xdr:col>5</xdr:col>
                <xdr:colOff>914400</xdr:colOff>
                <xdr:row>11</xdr:row>
                <xdr:rowOff>771525</xdr:rowOff>
              </to>
            </anchor>
          </objectPr>
        </oleObject>
      </mc:Choice>
      <mc:Fallback>
        <oleObject progId="Word.Document.8" dvAspect="DVASPECT_ICON" shapeId="22538" r:id="rId20"/>
      </mc:Fallback>
    </mc:AlternateContent>
    <mc:AlternateContent xmlns:mc="http://schemas.openxmlformats.org/markup-compatibility/2006">
      <mc:Choice Requires="x14">
        <oleObject progId="Word.Document.8" dvAspect="DVASPECT_ICON" shapeId="22539" r:id="rId22">
          <objectPr defaultSize="0" r:id="rId23">
            <anchor moveWithCells="1">
              <from>
                <xdr:col>5</xdr:col>
                <xdr:colOff>0</xdr:colOff>
                <xdr:row>12</xdr:row>
                <xdr:rowOff>0</xdr:rowOff>
              </from>
              <to>
                <xdr:col>5</xdr:col>
                <xdr:colOff>914400</xdr:colOff>
                <xdr:row>12</xdr:row>
                <xdr:rowOff>771525</xdr:rowOff>
              </to>
            </anchor>
          </objectPr>
        </oleObject>
      </mc:Choice>
      <mc:Fallback>
        <oleObject progId="Word.Document.8" dvAspect="DVASPECT_ICON" shapeId="22539" r:id="rId22"/>
      </mc:Fallback>
    </mc:AlternateContent>
    <mc:AlternateContent xmlns:mc="http://schemas.openxmlformats.org/markup-compatibility/2006">
      <mc:Choice Requires="x14">
        <oleObject progId="Word.Document.8" dvAspect="DVASPECT_ICON" shapeId="22540" r:id="rId24">
          <objectPr defaultSize="0" r:id="rId25">
            <anchor moveWithCells="1">
              <from>
                <xdr:col>5</xdr:col>
                <xdr:colOff>0</xdr:colOff>
                <xdr:row>13</xdr:row>
                <xdr:rowOff>0</xdr:rowOff>
              </from>
              <to>
                <xdr:col>5</xdr:col>
                <xdr:colOff>914400</xdr:colOff>
                <xdr:row>13</xdr:row>
                <xdr:rowOff>771525</xdr:rowOff>
              </to>
            </anchor>
          </objectPr>
        </oleObject>
      </mc:Choice>
      <mc:Fallback>
        <oleObject progId="Word.Document.8" dvAspect="DVASPECT_ICON" shapeId="22540" r:id="rId24"/>
      </mc:Fallback>
    </mc:AlternateContent>
    <mc:AlternateContent xmlns:mc="http://schemas.openxmlformats.org/markup-compatibility/2006">
      <mc:Choice Requires="x14">
        <oleObject progId="Word.Document.8" dvAspect="DVASPECT_ICON" shapeId="22541" r:id="rId26">
          <objectPr defaultSize="0" r:id="rId27">
            <anchor moveWithCells="1">
              <from>
                <xdr:col>5</xdr:col>
                <xdr:colOff>0</xdr:colOff>
                <xdr:row>14</xdr:row>
                <xdr:rowOff>0</xdr:rowOff>
              </from>
              <to>
                <xdr:col>5</xdr:col>
                <xdr:colOff>914400</xdr:colOff>
                <xdr:row>14</xdr:row>
                <xdr:rowOff>771525</xdr:rowOff>
              </to>
            </anchor>
          </objectPr>
        </oleObject>
      </mc:Choice>
      <mc:Fallback>
        <oleObject progId="Word.Document.8" dvAspect="DVASPECT_ICON" shapeId="22541" r:id="rId26"/>
      </mc:Fallback>
    </mc:AlternateContent>
    <mc:AlternateContent xmlns:mc="http://schemas.openxmlformats.org/markup-compatibility/2006">
      <mc:Choice Requires="x14">
        <oleObject progId="Word.Document.8" dvAspect="DVASPECT_ICON" shapeId="22542" r:id="rId28">
          <objectPr defaultSize="0" r:id="rId29">
            <anchor moveWithCells="1">
              <from>
                <xdr:col>5</xdr:col>
                <xdr:colOff>0</xdr:colOff>
                <xdr:row>15</xdr:row>
                <xdr:rowOff>0</xdr:rowOff>
              </from>
              <to>
                <xdr:col>5</xdr:col>
                <xdr:colOff>914400</xdr:colOff>
                <xdr:row>15</xdr:row>
                <xdr:rowOff>685800</xdr:rowOff>
              </to>
            </anchor>
          </objectPr>
        </oleObject>
      </mc:Choice>
      <mc:Fallback>
        <oleObject progId="Word.Document.8" dvAspect="DVASPECT_ICON" shapeId="22542" r:id="rId28"/>
      </mc:Fallback>
    </mc:AlternateContent>
    <mc:AlternateContent xmlns:mc="http://schemas.openxmlformats.org/markup-compatibility/2006">
      <mc:Choice Requires="x14">
        <oleObject progId="Word.Document.8" dvAspect="DVASPECT_ICON" shapeId="22543" r:id="rId30">
          <objectPr defaultSize="0" r:id="rId31">
            <anchor moveWithCells="1">
              <from>
                <xdr:col>5</xdr:col>
                <xdr:colOff>0</xdr:colOff>
                <xdr:row>16</xdr:row>
                <xdr:rowOff>0</xdr:rowOff>
              </from>
              <to>
                <xdr:col>5</xdr:col>
                <xdr:colOff>914400</xdr:colOff>
                <xdr:row>16</xdr:row>
                <xdr:rowOff>771525</xdr:rowOff>
              </to>
            </anchor>
          </objectPr>
        </oleObject>
      </mc:Choice>
      <mc:Fallback>
        <oleObject progId="Word.Document.8" dvAspect="DVASPECT_ICON" shapeId="22543" r:id="rId30"/>
      </mc:Fallback>
    </mc:AlternateContent>
    <mc:AlternateContent xmlns:mc="http://schemas.openxmlformats.org/markup-compatibility/2006">
      <mc:Choice Requires="x14">
        <oleObject progId="Word.Document.8" dvAspect="DVASPECT_ICON" shapeId="22544" r:id="rId32">
          <objectPr defaultSize="0" r:id="rId33">
            <anchor moveWithCells="1">
              <from>
                <xdr:col>5</xdr:col>
                <xdr:colOff>9525</xdr:colOff>
                <xdr:row>17</xdr:row>
                <xdr:rowOff>0</xdr:rowOff>
              </from>
              <to>
                <xdr:col>6</xdr:col>
                <xdr:colOff>0</xdr:colOff>
                <xdr:row>17</xdr:row>
                <xdr:rowOff>771525</xdr:rowOff>
              </to>
            </anchor>
          </objectPr>
        </oleObject>
      </mc:Choice>
      <mc:Fallback>
        <oleObject progId="Word.Document.8" dvAspect="DVASPECT_ICON" shapeId="22544" r:id="rId32"/>
      </mc:Fallback>
    </mc:AlternateContent>
    <mc:AlternateContent xmlns:mc="http://schemas.openxmlformats.org/markup-compatibility/2006">
      <mc:Choice Requires="x14">
        <oleObject progId="Word.Document.8" dvAspect="DVASPECT_ICON" shapeId="22545" r:id="rId34">
          <objectPr defaultSize="0" r:id="rId35">
            <anchor moveWithCells="1">
              <from>
                <xdr:col>5</xdr:col>
                <xdr:colOff>0</xdr:colOff>
                <xdr:row>19</xdr:row>
                <xdr:rowOff>0</xdr:rowOff>
              </from>
              <to>
                <xdr:col>5</xdr:col>
                <xdr:colOff>914400</xdr:colOff>
                <xdr:row>19</xdr:row>
                <xdr:rowOff>771525</xdr:rowOff>
              </to>
            </anchor>
          </objectPr>
        </oleObject>
      </mc:Choice>
      <mc:Fallback>
        <oleObject progId="Word.Document.8" dvAspect="DVASPECT_ICON" shapeId="22545" r:id="rId34"/>
      </mc:Fallback>
    </mc:AlternateContent>
    <mc:AlternateContent xmlns:mc="http://schemas.openxmlformats.org/markup-compatibility/2006">
      <mc:Choice Requires="x14">
        <oleObject progId="Word.Document.8" dvAspect="DVASPECT_ICON" shapeId="22546" r:id="rId36">
          <objectPr defaultSize="0" r:id="rId37">
            <anchor moveWithCells="1">
              <from>
                <xdr:col>5</xdr:col>
                <xdr:colOff>0</xdr:colOff>
                <xdr:row>20</xdr:row>
                <xdr:rowOff>0</xdr:rowOff>
              </from>
              <to>
                <xdr:col>5</xdr:col>
                <xdr:colOff>914400</xdr:colOff>
                <xdr:row>20</xdr:row>
                <xdr:rowOff>771525</xdr:rowOff>
              </to>
            </anchor>
          </objectPr>
        </oleObject>
      </mc:Choice>
      <mc:Fallback>
        <oleObject progId="Word.Document.8" dvAspect="DVASPECT_ICON" shapeId="22546" r:id="rId36"/>
      </mc:Fallback>
    </mc:AlternateContent>
    <mc:AlternateContent xmlns:mc="http://schemas.openxmlformats.org/markup-compatibility/2006">
      <mc:Choice Requires="x14">
        <oleObject progId="Word.Document.8" dvAspect="DVASPECT_ICON" shapeId="22547" r:id="rId38">
          <objectPr defaultSize="0" r:id="rId39">
            <anchor moveWithCells="1">
              <from>
                <xdr:col>5</xdr:col>
                <xdr:colOff>0</xdr:colOff>
                <xdr:row>23</xdr:row>
                <xdr:rowOff>0</xdr:rowOff>
              </from>
              <to>
                <xdr:col>5</xdr:col>
                <xdr:colOff>914400</xdr:colOff>
                <xdr:row>23</xdr:row>
                <xdr:rowOff>771525</xdr:rowOff>
              </to>
            </anchor>
          </objectPr>
        </oleObject>
      </mc:Choice>
      <mc:Fallback>
        <oleObject progId="Word.Document.8" dvAspect="DVASPECT_ICON" shapeId="22547" r:id="rId38"/>
      </mc:Fallback>
    </mc:AlternateContent>
    <mc:AlternateContent xmlns:mc="http://schemas.openxmlformats.org/markup-compatibility/2006">
      <mc:Choice Requires="x14">
        <oleObject progId="Word.Document.8" dvAspect="DVASPECT_ICON" shapeId="22548" r:id="rId40">
          <objectPr defaultSize="0" r:id="rId41">
            <anchor moveWithCells="1">
              <from>
                <xdr:col>5</xdr:col>
                <xdr:colOff>0</xdr:colOff>
                <xdr:row>24</xdr:row>
                <xdr:rowOff>0</xdr:rowOff>
              </from>
              <to>
                <xdr:col>5</xdr:col>
                <xdr:colOff>914400</xdr:colOff>
                <xdr:row>24</xdr:row>
                <xdr:rowOff>685800</xdr:rowOff>
              </to>
            </anchor>
          </objectPr>
        </oleObject>
      </mc:Choice>
      <mc:Fallback>
        <oleObject progId="Word.Document.8" dvAspect="DVASPECT_ICON" shapeId="22548" r:id="rId40"/>
      </mc:Fallback>
    </mc:AlternateContent>
    <mc:AlternateContent xmlns:mc="http://schemas.openxmlformats.org/markup-compatibility/2006">
      <mc:Choice Requires="x14">
        <oleObject progId="Word.Document.8" dvAspect="DVASPECT_ICON" shapeId="22549" r:id="rId42">
          <objectPr defaultSize="0" r:id="rId43">
            <anchor moveWithCells="1">
              <from>
                <xdr:col>5</xdr:col>
                <xdr:colOff>0</xdr:colOff>
                <xdr:row>25</xdr:row>
                <xdr:rowOff>0</xdr:rowOff>
              </from>
              <to>
                <xdr:col>5</xdr:col>
                <xdr:colOff>914400</xdr:colOff>
                <xdr:row>26</xdr:row>
                <xdr:rowOff>95250</xdr:rowOff>
              </to>
            </anchor>
          </objectPr>
        </oleObject>
      </mc:Choice>
      <mc:Fallback>
        <oleObject progId="Word.Document.8" dvAspect="DVASPECT_ICON" shapeId="22549" r:id="rId42"/>
      </mc:Fallback>
    </mc:AlternateContent>
    <mc:AlternateContent xmlns:mc="http://schemas.openxmlformats.org/markup-compatibility/2006">
      <mc:Choice Requires="x14">
        <oleObject progId="Word.Document.8" dvAspect="DVASPECT_ICON" shapeId="22550" r:id="rId44">
          <objectPr defaultSize="0" r:id="rId45">
            <anchor moveWithCells="1">
              <from>
                <xdr:col>5</xdr:col>
                <xdr:colOff>0</xdr:colOff>
                <xdr:row>25</xdr:row>
                <xdr:rowOff>657225</xdr:rowOff>
              </from>
              <to>
                <xdr:col>5</xdr:col>
                <xdr:colOff>914400</xdr:colOff>
                <xdr:row>26</xdr:row>
                <xdr:rowOff>752475</xdr:rowOff>
              </to>
            </anchor>
          </objectPr>
        </oleObject>
      </mc:Choice>
      <mc:Fallback>
        <oleObject progId="Word.Document.8" dvAspect="DVASPECT_ICON" shapeId="22550" r:id="rId44"/>
      </mc:Fallback>
    </mc:AlternateContent>
    <mc:AlternateContent xmlns:mc="http://schemas.openxmlformats.org/markup-compatibility/2006">
      <mc:Choice Requires="x14">
        <oleObject progId="Word.Document.8" dvAspect="DVASPECT_ICON" shapeId="22551" r:id="rId46">
          <objectPr defaultSize="0" r:id="rId47">
            <anchor moveWithCells="1">
              <from>
                <xdr:col>5</xdr:col>
                <xdr:colOff>0</xdr:colOff>
                <xdr:row>27</xdr:row>
                <xdr:rowOff>0</xdr:rowOff>
              </from>
              <to>
                <xdr:col>5</xdr:col>
                <xdr:colOff>914400</xdr:colOff>
                <xdr:row>27</xdr:row>
                <xdr:rowOff>771525</xdr:rowOff>
              </to>
            </anchor>
          </objectPr>
        </oleObject>
      </mc:Choice>
      <mc:Fallback>
        <oleObject progId="Word.Document.8" dvAspect="DVASPECT_ICON" shapeId="22551" r:id="rId46"/>
      </mc:Fallback>
    </mc:AlternateContent>
    <mc:AlternateContent xmlns:mc="http://schemas.openxmlformats.org/markup-compatibility/2006">
      <mc:Choice Requires="x14">
        <oleObject progId="Word.Document.8" dvAspect="DVASPECT_ICON" shapeId="22552" r:id="rId48">
          <objectPr defaultSize="0" r:id="rId49">
            <anchor moveWithCells="1">
              <from>
                <xdr:col>5</xdr:col>
                <xdr:colOff>0</xdr:colOff>
                <xdr:row>29</xdr:row>
                <xdr:rowOff>0</xdr:rowOff>
              </from>
              <to>
                <xdr:col>5</xdr:col>
                <xdr:colOff>914400</xdr:colOff>
                <xdr:row>29</xdr:row>
                <xdr:rowOff>771525</xdr:rowOff>
              </to>
            </anchor>
          </objectPr>
        </oleObject>
      </mc:Choice>
      <mc:Fallback>
        <oleObject progId="Word.Document.8" dvAspect="DVASPECT_ICON" shapeId="22552" r:id="rId48"/>
      </mc:Fallback>
    </mc:AlternateContent>
    <mc:AlternateContent xmlns:mc="http://schemas.openxmlformats.org/markup-compatibility/2006">
      <mc:Choice Requires="x14">
        <oleObject progId="Word.Document.8" dvAspect="DVASPECT_ICON" shapeId="22553" r:id="rId50">
          <objectPr defaultSize="0" r:id="rId51">
            <anchor moveWithCells="1">
              <from>
                <xdr:col>5</xdr:col>
                <xdr:colOff>0</xdr:colOff>
                <xdr:row>32</xdr:row>
                <xdr:rowOff>0</xdr:rowOff>
              </from>
              <to>
                <xdr:col>5</xdr:col>
                <xdr:colOff>914400</xdr:colOff>
                <xdr:row>33</xdr:row>
                <xdr:rowOff>9525</xdr:rowOff>
              </to>
            </anchor>
          </objectPr>
        </oleObject>
      </mc:Choice>
      <mc:Fallback>
        <oleObject progId="Word.Document.8" dvAspect="DVASPECT_ICON" shapeId="22553" r:id="rId50"/>
      </mc:Fallback>
    </mc:AlternateContent>
    <mc:AlternateContent xmlns:mc="http://schemas.openxmlformats.org/markup-compatibility/2006">
      <mc:Choice Requires="x14">
        <oleObject progId="Word.Document.8" dvAspect="DVASPECT_ICON" shapeId="22554" r:id="rId52">
          <objectPr defaultSize="0" r:id="rId53">
            <anchor moveWithCells="1">
              <from>
                <xdr:col>5</xdr:col>
                <xdr:colOff>0</xdr:colOff>
                <xdr:row>35</xdr:row>
                <xdr:rowOff>0</xdr:rowOff>
              </from>
              <to>
                <xdr:col>5</xdr:col>
                <xdr:colOff>914400</xdr:colOff>
                <xdr:row>35</xdr:row>
                <xdr:rowOff>685800</xdr:rowOff>
              </to>
            </anchor>
          </objectPr>
        </oleObject>
      </mc:Choice>
      <mc:Fallback>
        <oleObject progId="Word.Document.8" dvAspect="DVASPECT_ICON" shapeId="22554" r:id="rId52"/>
      </mc:Fallback>
    </mc:AlternateContent>
    <mc:AlternateContent xmlns:mc="http://schemas.openxmlformats.org/markup-compatibility/2006">
      <mc:Choice Requires="x14">
        <oleObject progId="Word.Document.8" dvAspect="DVASPECT_ICON" shapeId="22555" r:id="rId54">
          <objectPr defaultSize="0" r:id="rId55">
            <anchor moveWithCells="1">
              <from>
                <xdr:col>5</xdr:col>
                <xdr:colOff>0</xdr:colOff>
                <xdr:row>36</xdr:row>
                <xdr:rowOff>0</xdr:rowOff>
              </from>
              <to>
                <xdr:col>5</xdr:col>
                <xdr:colOff>914400</xdr:colOff>
                <xdr:row>36</xdr:row>
                <xdr:rowOff>771525</xdr:rowOff>
              </to>
            </anchor>
          </objectPr>
        </oleObject>
      </mc:Choice>
      <mc:Fallback>
        <oleObject progId="Word.Document.8" dvAspect="DVASPECT_ICON" shapeId="22555" r:id="rId54"/>
      </mc:Fallback>
    </mc:AlternateContent>
    <mc:AlternateContent xmlns:mc="http://schemas.openxmlformats.org/markup-compatibility/2006">
      <mc:Choice Requires="x14">
        <oleObject progId="Word.Document.8" dvAspect="DVASPECT_ICON" shapeId="22556" r:id="rId56">
          <objectPr defaultSize="0" r:id="rId57">
            <anchor moveWithCells="1">
              <from>
                <xdr:col>5</xdr:col>
                <xdr:colOff>0</xdr:colOff>
                <xdr:row>37</xdr:row>
                <xdr:rowOff>0</xdr:rowOff>
              </from>
              <to>
                <xdr:col>5</xdr:col>
                <xdr:colOff>914400</xdr:colOff>
                <xdr:row>37</xdr:row>
                <xdr:rowOff>771525</xdr:rowOff>
              </to>
            </anchor>
          </objectPr>
        </oleObject>
      </mc:Choice>
      <mc:Fallback>
        <oleObject progId="Word.Document.8" dvAspect="DVASPECT_ICON" shapeId="22556" r:id="rId56"/>
      </mc:Fallback>
    </mc:AlternateContent>
    <mc:AlternateContent xmlns:mc="http://schemas.openxmlformats.org/markup-compatibility/2006">
      <mc:Choice Requires="x14">
        <oleObject progId="Word.Document.8" dvAspect="DVASPECT_ICON" shapeId="22557" r:id="rId58">
          <objectPr defaultSize="0" r:id="rId59">
            <anchor moveWithCells="1">
              <from>
                <xdr:col>5</xdr:col>
                <xdr:colOff>0</xdr:colOff>
                <xdr:row>42</xdr:row>
                <xdr:rowOff>0</xdr:rowOff>
              </from>
              <to>
                <xdr:col>5</xdr:col>
                <xdr:colOff>914400</xdr:colOff>
                <xdr:row>42</xdr:row>
                <xdr:rowOff>685800</xdr:rowOff>
              </to>
            </anchor>
          </objectPr>
        </oleObject>
      </mc:Choice>
      <mc:Fallback>
        <oleObject progId="Word.Document.8" dvAspect="DVASPECT_ICON" shapeId="22557" r:id="rId58"/>
      </mc:Fallback>
    </mc:AlternateContent>
    <mc:AlternateContent xmlns:mc="http://schemas.openxmlformats.org/markup-compatibility/2006">
      <mc:Choice Requires="x14">
        <oleObject progId="Word.Document.8" dvAspect="DVASPECT_ICON" shapeId="22558" r:id="rId60">
          <objectPr defaultSize="0" r:id="rId61">
            <anchor moveWithCells="1">
              <from>
                <xdr:col>5</xdr:col>
                <xdr:colOff>9525</xdr:colOff>
                <xdr:row>47</xdr:row>
                <xdr:rowOff>752475</xdr:rowOff>
              </from>
              <to>
                <xdr:col>6</xdr:col>
                <xdr:colOff>0</xdr:colOff>
                <xdr:row>49</xdr:row>
                <xdr:rowOff>0</xdr:rowOff>
              </to>
            </anchor>
          </objectPr>
        </oleObject>
      </mc:Choice>
      <mc:Fallback>
        <oleObject progId="Word.Document.8" dvAspect="DVASPECT_ICON" shapeId="22558" r:id="rId60"/>
      </mc:Fallback>
    </mc:AlternateContent>
    <mc:AlternateContent xmlns:mc="http://schemas.openxmlformats.org/markup-compatibility/2006">
      <mc:Choice Requires="x14">
        <oleObject progId="Word.Document.8" dvAspect="DVASPECT_ICON" shapeId="22559" r:id="rId62">
          <objectPr defaultSize="0" r:id="rId63">
            <anchor moveWithCells="1">
              <from>
                <xdr:col>5</xdr:col>
                <xdr:colOff>0</xdr:colOff>
                <xdr:row>50</xdr:row>
                <xdr:rowOff>0</xdr:rowOff>
              </from>
              <to>
                <xdr:col>5</xdr:col>
                <xdr:colOff>914400</xdr:colOff>
                <xdr:row>50</xdr:row>
                <xdr:rowOff>771525</xdr:rowOff>
              </to>
            </anchor>
          </objectPr>
        </oleObject>
      </mc:Choice>
      <mc:Fallback>
        <oleObject progId="Word.Document.8" dvAspect="DVASPECT_ICON" shapeId="22559" r:id="rId62"/>
      </mc:Fallback>
    </mc:AlternateContent>
    <mc:AlternateContent xmlns:mc="http://schemas.openxmlformats.org/markup-compatibility/2006">
      <mc:Choice Requires="x14">
        <oleObject progId="Word.Document.8" dvAspect="DVASPECT_ICON" shapeId="22560" r:id="rId64">
          <objectPr defaultSize="0" r:id="rId65">
            <anchor moveWithCells="1">
              <from>
                <xdr:col>5</xdr:col>
                <xdr:colOff>0</xdr:colOff>
                <xdr:row>30</xdr:row>
                <xdr:rowOff>0</xdr:rowOff>
              </from>
              <to>
                <xdr:col>5</xdr:col>
                <xdr:colOff>914400</xdr:colOff>
                <xdr:row>31</xdr:row>
                <xdr:rowOff>9525</xdr:rowOff>
              </to>
            </anchor>
          </objectPr>
        </oleObject>
      </mc:Choice>
      <mc:Fallback>
        <oleObject progId="Word.Document.8" dvAspect="DVASPECT_ICON" shapeId="22560" r:id="rId64"/>
      </mc:Fallback>
    </mc:AlternateContent>
    <mc:AlternateContent xmlns:mc="http://schemas.openxmlformats.org/markup-compatibility/2006">
      <mc:Choice Requires="x14">
        <oleObject progId="Word.Document.8" dvAspect="DVASPECT_ICON" shapeId="22561" r:id="rId66">
          <objectPr defaultSize="0" r:id="rId67">
            <anchor moveWithCells="1">
              <from>
                <xdr:col>5</xdr:col>
                <xdr:colOff>0</xdr:colOff>
                <xdr:row>38</xdr:row>
                <xdr:rowOff>0</xdr:rowOff>
              </from>
              <to>
                <xdr:col>5</xdr:col>
                <xdr:colOff>914400</xdr:colOff>
                <xdr:row>39</xdr:row>
                <xdr:rowOff>0</xdr:rowOff>
              </to>
            </anchor>
          </objectPr>
        </oleObject>
      </mc:Choice>
      <mc:Fallback>
        <oleObject progId="Word.Document.8" dvAspect="DVASPECT_ICON" shapeId="22561" r:id="rId66"/>
      </mc:Fallback>
    </mc:AlternateContent>
    <mc:AlternateContent xmlns:mc="http://schemas.openxmlformats.org/markup-compatibility/2006">
      <mc:Choice Requires="x14">
        <oleObject progId="Word.Document.8" dvAspect="DVASPECT_ICON" shapeId="22562" r:id="rId68">
          <objectPr defaultSize="0" r:id="rId69">
            <anchor moveWithCells="1">
              <from>
                <xdr:col>5</xdr:col>
                <xdr:colOff>0</xdr:colOff>
                <xdr:row>39</xdr:row>
                <xdr:rowOff>0</xdr:rowOff>
              </from>
              <to>
                <xdr:col>5</xdr:col>
                <xdr:colOff>914400</xdr:colOff>
                <xdr:row>40</xdr:row>
                <xdr:rowOff>9525</xdr:rowOff>
              </to>
            </anchor>
          </objectPr>
        </oleObject>
      </mc:Choice>
      <mc:Fallback>
        <oleObject progId="Word.Document.8" dvAspect="DVASPECT_ICON" shapeId="22562" r:id="rId68"/>
      </mc:Fallback>
    </mc:AlternateContent>
    <mc:AlternateContent xmlns:mc="http://schemas.openxmlformats.org/markup-compatibility/2006">
      <mc:Choice Requires="x14">
        <oleObject progId="Word.Document.8" dvAspect="DVASPECT_ICON" shapeId="22563" r:id="rId70">
          <objectPr defaultSize="0" r:id="rId71">
            <anchor moveWithCells="1">
              <from>
                <xdr:col>5</xdr:col>
                <xdr:colOff>0</xdr:colOff>
                <xdr:row>40</xdr:row>
                <xdr:rowOff>0</xdr:rowOff>
              </from>
              <to>
                <xdr:col>5</xdr:col>
                <xdr:colOff>914400</xdr:colOff>
                <xdr:row>40</xdr:row>
                <xdr:rowOff>771525</xdr:rowOff>
              </to>
            </anchor>
          </objectPr>
        </oleObject>
      </mc:Choice>
      <mc:Fallback>
        <oleObject progId="Word.Document.8" dvAspect="DVASPECT_ICON" shapeId="22563" r:id="rId70"/>
      </mc:Fallback>
    </mc:AlternateContent>
    <mc:AlternateContent xmlns:mc="http://schemas.openxmlformats.org/markup-compatibility/2006">
      <mc:Choice Requires="x14">
        <oleObject progId="Word.Document.8" dvAspect="DVASPECT_ICON" shapeId="22564" r:id="rId72">
          <objectPr defaultSize="0" r:id="rId73">
            <anchor moveWithCells="1">
              <from>
                <xdr:col>5</xdr:col>
                <xdr:colOff>0</xdr:colOff>
                <xdr:row>46</xdr:row>
                <xdr:rowOff>0</xdr:rowOff>
              </from>
              <to>
                <xdr:col>5</xdr:col>
                <xdr:colOff>914400</xdr:colOff>
                <xdr:row>46</xdr:row>
                <xdr:rowOff>685800</xdr:rowOff>
              </to>
            </anchor>
          </objectPr>
        </oleObject>
      </mc:Choice>
      <mc:Fallback>
        <oleObject progId="Word.Document.8" dvAspect="DVASPECT_ICON" shapeId="22564" r:id="rId72"/>
      </mc:Fallback>
    </mc:AlternateContent>
    <mc:AlternateContent xmlns:mc="http://schemas.openxmlformats.org/markup-compatibility/2006">
      <mc:Choice Requires="x14">
        <oleObject progId="Word.Document.8" dvAspect="DVASPECT_ICON" shapeId="22565" r:id="rId74">
          <objectPr defaultSize="0" r:id="rId75">
            <anchor moveWithCells="1">
              <from>
                <xdr:col>5</xdr:col>
                <xdr:colOff>0</xdr:colOff>
                <xdr:row>47</xdr:row>
                <xdr:rowOff>0</xdr:rowOff>
              </from>
              <to>
                <xdr:col>5</xdr:col>
                <xdr:colOff>914400</xdr:colOff>
                <xdr:row>48</xdr:row>
                <xdr:rowOff>9525</xdr:rowOff>
              </to>
            </anchor>
          </objectPr>
        </oleObject>
      </mc:Choice>
      <mc:Fallback>
        <oleObject progId="Word.Document.8" dvAspect="DVASPECT_ICON" shapeId="22565" r:id="rId74"/>
      </mc:Fallback>
    </mc:AlternateContent>
    <mc:AlternateContent xmlns:mc="http://schemas.openxmlformats.org/markup-compatibility/2006">
      <mc:Choice Requires="x14">
        <oleObject progId="Word.Document.8" dvAspect="DVASPECT_ICON" shapeId="22566" r:id="rId76">
          <objectPr defaultSize="0" r:id="rId77">
            <anchor moveWithCells="1">
              <from>
                <xdr:col>5</xdr:col>
                <xdr:colOff>0</xdr:colOff>
                <xdr:row>49</xdr:row>
                <xdr:rowOff>0</xdr:rowOff>
              </from>
              <to>
                <xdr:col>5</xdr:col>
                <xdr:colOff>914400</xdr:colOff>
                <xdr:row>49</xdr:row>
                <xdr:rowOff>685800</xdr:rowOff>
              </to>
            </anchor>
          </objectPr>
        </oleObject>
      </mc:Choice>
      <mc:Fallback>
        <oleObject progId="Word.Document.8" dvAspect="DVASPECT_ICON" shapeId="22566" r:id="rId76"/>
      </mc:Fallback>
    </mc:AlternateContent>
    <mc:AlternateContent xmlns:mc="http://schemas.openxmlformats.org/markup-compatibility/2006">
      <mc:Choice Requires="x14">
        <oleObject progId="Word.Document.8" dvAspect="DVASPECT_ICON" shapeId="22567" r:id="rId78">
          <objectPr defaultSize="0" r:id="rId79">
            <anchor moveWithCells="1">
              <from>
                <xdr:col>5</xdr:col>
                <xdr:colOff>0</xdr:colOff>
                <xdr:row>31</xdr:row>
                <xdr:rowOff>0</xdr:rowOff>
              </from>
              <to>
                <xdr:col>5</xdr:col>
                <xdr:colOff>914400</xdr:colOff>
                <xdr:row>31</xdr:row>
                <xdr:rowOff>676275</xdr:rowOff>
              </to>
            </anchor>
          </objectPr>
        </oleObject>
      </mc:Choice>
      <mc:Fallback>
        <oleObject progId="Word.Document.8" dvAspect="DVASPECT_ICON" shapeId="22567" r:id="rId78"/>
      </mc:Fallback>
    </mc:AlternateContent>
    <mc:AlternateContent xmlns:mc="http://schemas.openxmlformats.org/markup-compatibility/2006">
      <mc:Choice Requires="x14">
        <oleObject progId="Word.Document.8" dvAspect="DVASPECT_ICON" shapeId="22568" r:id="rId80">
          <objectPr defaultSize="0" r:id="rId81">
            <anchor moveWithCells="1">
              <from>
                <xdr:col>5</xdr:col>
                <xdr:colOff>0</xdr:colOff>
                <xdr:row>41</xdr:row>
                <xdr:rowOff>0</xdr:rowOff>
              </from>
              <to>
                <xdr:col>5</xdr:col>
                <xdr:colOff>914400</xdr:colOff>
                <xdr:row>42</xdr:row>
                <xdr:rowOff>9525</xdr:rowOff>
              </to>
            </anchor>
          </objectPr>
        </oleObject>
      </mc:Choice>
      <mc:Fallback>
        <oleObject progId="Word.Document.8" dvAspect="DVASPECT_ICON" shapeId="22568" r:id="rId80"/>
      </mc:Fallback>
    </mc:AlternateContent>
    <mc:AlternateContent xmlns:mc="http://schemas.openxmlformats.org/markup-compatibility/2006">
      <mc:Choice Requires="x14">
        <oleObject progId="Word.Document.8" dvAspect="DVASPECT_ICON" shapeId="22569" r:id="rId82">
          <objectPr defaultSize="0" r:id="rId83">
            <anchor moveWithCells="1">
              <from>
                <xdr:col>5</xdr:col>
                <xdr:colOff>0</xdr:colOff>
                <xdr:row>44</xdr:row>
                <xdr:rowOff>0</xdr:rowOff>
              </from>
              <to>
                <xdr:col>5</xdr:col>
                <xdr:colOff>914400</xdr:colOff>
                <xdr:row>45</xdr:row>
                <xdr:rowOff>9525</xdr:rowOff>
              </to>
            </anchor>
          </objectPr>
        </oleObject>
      </mc:Choice>
      <mc:Fallback>
        <oleObject progId="Word.Document.8" dvAspect="DVASPECT_ICON" shapeId="22569" r:id="rId82"/>
      </mc:Fallback>
    </mc:AlternateContent>
    <mc:AlternateContent xmlns:mc="http://schemas.openxmlformats.org/markup-compatibility/2006">
      <mc:Choice Requires="x14">
        <oleObject progId="Word.Document.8" dvAspect="DVASPECT_ICON" shapeId="22536" r:id="rId84">
          <objectPr defaultSize="0" r:id="rId85">
            <anchor moveWithCells="1">
              <from>
                <xdr:col>5</xdr:col>
                <xdr:colOff>0</xdr:colOff>
                <xdr:row>9</xdr:row>
                <xdr:rowOff>0</xdr:rowOff>
              </from>
              <to>
                <xdr:col>5</xdr:col>
                <xdr:colOff>914400</xdr:colOff>
                <xdr:row>9</xdr:row>
                <xdr:rowOff>771525</xdr:rowOff>
              </to>
            </anchor>
          </objectPr>
        </oleObject>
      </mc:Choice>
      <mc:Fallback>
        <oleObject progId="Word.Document.8" dvAspect="DVASPECT_ICON" shapeId="22536" r:id="rId8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7"/>
  <sheetViews>
    <sheetView topLeftCell="A10" workbookViewId="0">
      <selection activeCell="C43" sqref="C43"/>
    </sheetView>
  </sheetViews>
  <sheetFormatPr defaultRowHeight="15"/>
  <cols>
    <col min="2" max="2" width="5.5703125" bestFit="1" customWidth="1"/>
    <col min="3" max="3" width="78.7109375" bestFit="1" customWidth="1"/>
    <col min="4" max="4" width="11.42578125" bestFit="1" customWidth="1"/>
    <col min="5" max="5" width="24.5703125" customWidth="1"/>
    <col min="7" max="7" width="11.7109375" bestFit="1" customWidth="1"/>
  </cols>
  <sheetData>
    <row r="1" spans="2:5" ht="18.75" thickBot="1">
      <c r="B1" s="287" t="s">
        <v>618</v>
      </c>
      <c r="C1" s="288"/>
      <c r="D1" s="288"/>
      <c r="E1" s="289"/>
    </row>
    <row r="2" spans="2:5" ht="30">
      <c r="B2" s="55" t="s">
        <v>314</v>
      </c>
      <c r="C2" s="56" t="s">
        <v>315</v>
      </c>
      <c r="D2" s="57" t="s">
        <v>591</v>
      </c>
      <c r="E2" s="58" t="s">
        <v>313</v>
      </c>
    </row>
    <row r="3" spans="2:5" ht="45">
      <c r="B3" s="53">
        <v>1</v>
      </c>
      <c r="C3" s="59" t="s">
        <v>316</v>
      </c>
      <c r="D3" t="s">
        <v>957</v>
      </c>
      <c r="E3" s="60"/>
    </row>
    <row r="4" spans="2:5" ht="45">
      <c r="B4" s="53">
        <v>2</v>
      </c>
      <c r="C4" s="59" t="s">
        <v>317</v>
      </c>
      <c r="D4" t="s">
        <v>957</v>
      </c>
      <c r="E4" s="60"/>
    </row>
    <row r="5" spans="2:5">
      <c r="B5" s="53">
        <v>3</v>
      </c>
      <c r="C5" s="59" t="s">
        <v>318</v>
      </c>
      <c r="D5" t="s">
        <v>957</v>
      </c>
      <c r="E5" s="60"/>
    </row>
    <row r="6" spans="2:5" ht="30">
      <c r="B6" s="53">
        <v>4</v>
      </c>
      <c r="C6" s="59" t="s">
        <v>319</v>
      </c>
      <c r="D6" t="s">
        <v>957</v>
      </c>
      <c r="E6" s="60"/>
    </row>
    <row r="7" spans="2:5" ht="45">
      <c r="B7" s="53">
        <v>5</v>
      </c>
      <c r="C7" s="59" t="s">
        <v>320</v>
      </c>
      <c r="D7" t="s">
        <v>957</v>
      </c>
      <c r="E7" s="60"/>
    </row>
    <row r="8" spans="2:5" ht="30">
      <c r="B8" s="53">
        <v>6</v>
      </c>
      <c r="C8" s="59" t="s">
        <v>321</v>
      </c>
      <c r="D8" t="s">
        <v>957</v>
      </c>
      <c r="E8" s="60"/>
    </row>
    <row r="9" spans="2:5" ht="30">
      <c r="B9" s="53">
        <v>7</v>
      </c>
      <c r="C9" s="59" t="s">
        <v>322</v>
      </c>
      <c r="D9" t="s">
        <v>957</v>
      </c>
      <c r="E9" s="60"/>
    </row>
    <row r="10" spans="2:5" ht="30">
      <c r="B10" s="53">
        <v>8</v>
      </c>
      <c r="C10" s="59" t="s">
        <v>592</v>
      </c>
      <c r="D10" s="264"/>
      <c r="E10" s="60"/>
    </row>
    <row r="11" spans="2:5">
      <c r="B11" s="53">
        <v>9</v>
      </c>
      <c r="C11" s="59" t="s">
        <v>593</v>
      </c>
      <c r="D11" s="264"/>
      <c r="E11" s="60"/>
    </row>
    <row r="12" spans="2:5" ht="30">
      <c r="B12" s="53">
        <v>10</v>
      </c>
      <c r="C12" s="59" t="s">
        <v>323</v>
      </c>
      <c r="D12" s="264"/>
      <c r="E12" s="60"/>
    </row>
    <row r="13" spans="2:5" ht="30">
      <c r="B13" s="53">
        <v>11</v>
      </c>
      <c r="C13" s="59" t="s">
        <v>594</v>
      </c>
      <c r="D13" s="264"/>
      <c r="E13" s="60"/>
    </row>
    <row r="14" spans="2:5" ht="30">
      <c r="B14" s="53">
        <v>12</v>
      </c>
      <c r="C14" s="59" t="s">
        <v>324</v>
      </c>
      <c r="D14" s="264"/>
      <c r="E14" s="60"/>
    </row>
    <row r="15" spans="2:5" ht="30">
      <c r="B15" s="53">
        <v>13</v>
      </c>
      <c r="C15" s="59" t="s">
        <v>595</v>
      </c>
      <c r="D15" s="264"/>
      <c r="E15" s="60"/>
    </row>
    <row r="16" spans="2:5">
      <c r="B16" s="53">
        <v>14</v>
      </c>
      <c r="C16" s="59" t="s">
        <v>596</v>
      </c>
      <c r="D16" s="264"/>
      <c r="E16" s="60"/>
    </row>
    <row r="17" spans="2:5" ht="30">
      <c r="B17" s="338">
        <v>15</v>
      </c>
      <c r="C17" s="59" t="s">
        <v>597</v>
      </c>
      <c r="D17" t="s">
        <v>957</v>
      </c>
      <c r="E17" s="60"/>
    </row>
    <row r="18" spans="2:5">
      <c r="B18" s="339"/>
      <c r="C18" s="59" t="s">
        <v>598</v>
      </c>
      <c r="D18" t="s">
        <v>957</v>
      </c>
      <c r="E18" s="60"/>
    </row>
    <row r="19" spans="2:5">
      <c r="B19" s="339"/>
      <c r="C19" s="59" t="s">
        <v>599</v>
      </c>
      <c r="D19" t="s">
        <v>957</v>
      </c>
      <c r="E19" s="60"/>
    </row>
    <row r="20" spans="2:5">
      <c r="B20" s="340"/>
      <c r="C20" s="59" t="s">
        <v>600</v>
      </c>
      <c r="D20" t="s">
        <v>957</v>
      </c>
      <c r="E20" s="60"/>
    </row>
    <row r="21" spans="2:5" ht="30">
      <c r="B21" s="53">
        <v>16</v>
      </c>
      <c r="C21" s="59" t="s">
        <v>325</v>
      </c>
      <c r="D21" t="s">
        <v>957</v>
      </c>
      <c r="E21" s="60"/>
    </row>
    <row r="22" spans="2:5" ht="30">
      <c r="B22" s="338">
        <v>17</v>
      </c>
      <c r="C22" s="59" t="s">
        <v>601</v>
      </c>
      <c r="D22" s="264"/>
      <c r="E22" s="60"/>
    </row>
    <row r="23" spans="2:5">
      <c r="B23" s="339"/>
      <c r="C23" s="59" t="s">
        <v>602</v>
      </c>
      <c r="D23" s="264"/>
      <c r="E23" s="60"/>
    </row>
    <row r="24" spans="2:5">
      <c r="B24" s="339"/>
      <c r="C24" s="59" t="s">
        <v>603</v>
      </c>
      <c r="D24" s="264"/>
      <c r="E24" s="60"/>
    </row>
    <row r="25" spans="2:5">
      <c r="B25" s="339"/>
      <c r="C25" s="59" t="s">
        <v>604</v>
      </c>
      <c r="D25" s="264"/>
      <c r="E25" s="60"/>
    </row>
    <row r="26" spans="2:5">
      <c r="B26" s="340"/>
      <c r="C26" s="59" t="s">
        <v>605</v>
      </c>
      <c r="D26" s="264"/>
      <c r="E26" s="60"/>
    </row>
    <row r="27" spans="2:5">
      <c r="B27" s="338">
        <v>18</v>
      </c>
      <c r="C27" s="59" t="s">
        <v>606</v>
      </c>
      <c r="D27" s="264"/>
      <c r="E27" s="60"/>
    </row>
    <row r="28" spans="2:5" ht="30">
      <c r="B28" s="339"/>
      <c r="C28" s="59" t="s">
        <v>607</v>
      </c>
      <c r="D28" s="264"/>
      <c r="E28" s="60"/>
    </row>
    <row r="29" spans="2:5">
      <c r="B29" s="339"/>
      <c r="C29" s="59" t="s">
        <v>608</v>
      </c>
      <c r="D29" s="264"/>
      <c r="E29" s="60"/>
    </row>
    <row r="30" spans="2:5">
      <c r="B30" s="339"/>
      <c r="C30" s="59" t="s">
        <v>609</v>
      </c>
      <c r="D30" s="264"/>
      <c r="E30" s="60"/>
    </row>
    <row r="31" spans="2:5">
      <c r="B31" s="339"/>
      <c r="C31" s="59" t="s">
        <v>610</v>
      </c>
      <c r="D31" s="264"/>
      <c r="E31" s="60"/>
    </row>
    <row r="32" spans="2:5">
      <c r="B32" s="339"/>
      <c r="C32" s="59" t="s">
        <v>611</v>
      </c>
      <c r="D32" s="264"/>
      <c r="E32" s="60"/>
    </row>
    <row r="33" spans="2:5">
      <c r="B33" s="340"/>
      <c r="C33" s="59" t="s">
        <v>612</v>
      </c>
      <c r="D33" s="264"/>
      <c r="E33" s="60"/>
    </row>
    <row r="34" spans="2:5" ht="30">
      <c r="B34" s="53">
        <v>19</v>
      </c>
      <c r="C34" s="59" t="s">
        <v>613</v>
      </c>
      <c r="D34" s="264"/>
      <c r="E34" s="60"/>
    </row>
    <row r="35" spans="2:5">
      <c r="B35" s="53">
        <v>20</v>
      </c>
      <c r="C35" s="59" t="s">
        <v>614</v>
      </c>
      <c r="D35" s="264"/>
      <c r="E35" s="60"/>
    </row>
    <row r="36" spans="2:5">
      <c r="B36" s="53">
        <v>21</v>
      </c>
      <c r="C36" s="59" t="s">
        <v>326</v>
      </c>
      <c r="D36" s="264"/>
      <c r="E36" s="60"/>
    </row>
    <row r="37" spans="2:5" ht="30">
      <c r="B37" s="338">
        <v>22</v>
      </c>
      <c r="C37" s="59" t="s">
        <v>327</v>
      </c>
      <c r="D37" s="264"/>
      <c r="E37" s="60"/>
    </row>
    <row r="38" spans="2:5">
      <c r="B38" s="339"/>
      <c r="C38" s="59" t="s">
        <v>615</v>
      </c>
      <c r="D38" s="264"/>
      <c r="E38" s="60"/>
    </row>
    <row r="39" spans="2:5">
      <c r="B39" s="340"/>
      <c r="C39" s="59" t="s">
        <v>616</v>
      </c>
      <c r="D39" s="264"/>
      <c r="E39" s="60"/>
    </row>
    <row r="40" spans="2:5">
      <c r="B40" s="53">
        <v>23</v>
      </c>
      <c r="C40" s="59" t="s">
        <v>328</v>
      </c>
      <c r="D40" s="264"/>
      <c r="E40" s="60"/>
    </row>
    <row r="41" spans="2:5" ht="30">
      <c r="B41" s="53">
        <v>24</v>
      </c>
      <c r="C41" s="59" t="s">
        <v>617</v>
      </c>
      <c r="D41" s="264"/>
      <c r="E41" s="60"/>
    </row>
    <row r="42" spans="2:5" ht="30">
      <c r="B42" s="53">
        <v>25</v>
      </c>
      <c r="C42" s="59" t="s">
        <v>329</v>
      </c>
      <c r="D42" s="264"/>
      <c r="E42" s="60"/>
    </row>
    <row r="43" spans="2:5" ht="30">
      <c r="B43" s="53">
        <v>26</v>
      </c>
      <c r="C43" s="59" t="s">
        <v>330</v>
      </c>
      <c r="D43" t="s">
        <v>957</v>
      </c>
      <c r="E43" s="60"/>
    </row>
    <row r="44" spans="2:5" ht="30">
      <c r="B44" s="53">
        <v>27</v>
      </c>
      <c r="C44" s="59" t="s">
        <v>331</v>
      </c>
      <c r="D44" t="s">
        <v>957</v>
      </c>
      <c r="E44" s="60"/>
    </row>
    <row r="45" spans="2:5" ht="45">
      <c r="B45" s="53">
        <v>28</v>
      </c>
      <c r="C45" s="59" t="s">
        <v>332</v>
      </c>
      <c r="D45" t="s">
        <v>957</v>
      </c>
      <c r="E45" s="60"/>
    </row>
    <row r="46" spans="2:5" ht="15.75" thickBot="1">
      <c r="B46" s="54">
        <v>29</v>
      </c>
      <c r="C46" s="54" t="s">
        <v>333</v>
      </c>
      <c r="D46" t="s">
        <v>957</v>
      </c>
      <c r="E46" s="54"/>
    </row>
    <row r="47" spans="2:5" ht="15.75" thickBot="1">
      <c r="B47" s="54">
        <v>30</v>
      </c>
      <c r="C47" s="153" t="s">
        <v>813</v>
      </c>
      <c r="D47" s="265"/>
      <c r="E47" s="54"/>
    </row>
  </sheetData>
  <mergeCells count="5">
    <mergeCell ref="B1:E1"/>
    <mergeCell ref="B17:B20"/>
    <mergeCell ref="B22:B26"/>
    <mergeCell ref="B27:B33"/>
    <mergeCell ref="B37:B39"/>
  </mergeCells>
  <dataValidations count="1">
    <dataValidation type="list" allowBlank="1" showErrorMessage="1" sqref="D10:D16 D22:D42">
      <formula1>"Yes,No"</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
  <sheetViews>
    <sheetView workbookViewId="0">
      <selection activeCell="F23" sqref="F23"/>
    </sheetView>
  </sheetViews>
  <sheetFormatPr defaultRowHeight="15"/>
  <cols>
    <col min="1" max="1" width="7.42578125" style="6" customWidth="1"/>
    <col min="2" max="2" width="19" style="7" bestFit="1" customWidth="1"/>
    <col min="3" max="3" width="69" style="7" customWidth="1"/>
    <col min="4" max="4" width="17.140625" style="7" hidden="1" customWidth="1"/>
    <col min="5" max="5" width="49" style="8" customWidth="1"/>
    <col min="6" max="6" width="39.42578125" style="8" customWidth="1"/>
    <col min="7" max="7" width="21.7109375" customWidth="1"/>
    <col min="8" max="8" width="44.85546875" customWidth="1"/>
  </cols>
  <sheetData>
    <row r="1" spans="1:8">
      <c r="A1" s="341" t="s">
        <v>206</v>
      </c>
      <c r="B1" s="342"/>
      <c r="C1" s="342"/>
      <c r="D1" s="342"/>
      <c r="E1" s="342"/>
      <c r="F1" s="342"/>
      <c r="G1" s="342"/>
      <c r="H1" s="343"/>
    </row>
    <row r="2" spans="1:8" ht="15.75" thickBot="1">
      <c r="A2" s="344"/>
      <c r="B2" s="345"/>
      <c r="C2" s="345"/>
      <c r="D2" s="345"/>
      <c r="E2" s="345"/>
      <c r="F2" s="345"/>
      <c r="G2" s="345"/>
      <c r="H2" s="346"/>
    </row>
    <row r="3" spans="1:8">
      <c r="A3"/>
      <c r="B3"/>
      <c r="C3"/>
      <c r="D3"/>
      <c r="E3"/>
      <c r="F3" s="186"/>
    </row>
    <row r="4" spans="1:8" ht="15.75">
      <c r="A4" s="209"/>
      <c r="B4" s="210"/>
      <c r="C4" s="210"/>
      <c r="D4" s="210"/>
      <c r="E4" s="211"/>
      <c r="F4" s="211"/>
    </row>
    <row r="5" spans="1:8" ht="30" customHeight="1">
      <c r="A5" s="212" t="s">
        <v>68</v>
      </c>
      <c r="B5" s="212" t="s">
        <v>176</v>
      </c>
      <c r="C5" s="212" t="s">
        <v>186</v>
      </c>
      <c r="D5" s="154" t="s">
        <v>863</v>
      </c>
      <c r="E5" s="212" t="s">
        <v>205</v>
      </c>
      <c r="F5" s="154" t="s">
        <v>864</v>
      </c>
      <c r="G5" s="212" t="s">
        <v>865</v>
      </c>
      <c r="H5" s="154" t="s">
        <v>866</v>
      </c>
    </row>
    <row r="6" spans="1:8">
      <c r="A6" s="213"/>
      <c r="B6" s="213"/>
      <c r="C6" s="213"/>
      <c r="D6" s="214"/>
      <c r="E6" s="213"/>
      <c r="F6" s="214"/>
      <c r="G6" s="213"/>
      <c r="H6" s="147"/>
    </row>
    <row r="7" spans="1:8" ht="195">
      <c r="A7" s="156">
        <v>1</v>
      </c>
      <c r="B7" s="155" t="s">
        <v>177</v>
      </c>
      <c r="C7" s="148" t="s">
        <v>187</v>
      </c>
      <c r="D7" s="155"/>
      <c r="E7" s="149"/>
      <c r="F7" s="217" t="s">
        <v>870</v>
      </c>
      <c r="G7" s="215" t="s">
        <v>868</v>
      </c>
      <c r="H7" s="147" t="s">
        <v>869</v>
      </c>
    </row>
    <row r="8" spans="1:8" ht="54.75" customHeight="1">
      <c r="A8" s="156">
        <v>2</v>
      </c>
      <c r="B8" s="347" t="s">
        <v>178</v>
      </c>
      <c r="C8" s="150" t="s">
        <v>188</v>
      </c>
      <c r="D8" s="155"/>
      <c r="E8" s="155"/>
      <c r="F8" s="217" t="s">
        <v>870</v>
      </c>
      <c r="G8" s="147" t="s">
        <v>871</v>
      </c>
      <c r="H8" s="147"/>
    </row>
    <row r="9" spans="1:8" ht="60">
      <c r="A9" s="156">
        <v>3</v>
      </c>
      <c r="B9" s="347"/>
      <c r="C9" s="216" t="s">
        <v>189</v>
      </c>
      <c r="D9" s="217"/>
      <c r="E9" s="218"/>
      <c r="F9" s="217" t="s">
        <v>870</v>
      </c>
      <c r="G9" s="219" t="s">
        <v>872</v>
      </c>
      <c r="H9" s="220" t="s">
        <v>873</v>
      </c>
    </row>
    <row r="10" spans="1:8" ht="75">
      <c r="A10" s="156">
        <v>4</v>
      </c>
      <c r="B10" s="347"/>
      <c r="C10" s="151" t="s">
        <v>190</v>
      </c>
      <c r="D10" s="155"/>
      <c r="E10" s="155"/>
      <c r="F10" s="217" t="s">
        <v>870</v>
      </c>
      <c r="G10" s="215" t="s">
        <v>874</v>
      </c>
      <c r="H10" s="156" t="s">
        <v>875</v>
      </c>
    </row>
    <row r="11" spans="1:8" ht="90">
      <c r="A11" s="156">
        <v>5</v>
      </c>
      <c r="B11" s="347" t="s">
        <v>179</v>
      </c>
      <c r="C11" s="151" t="s">
        <v>191</v>
      </c>
      <c r="D11" s="155"/>
      <c r="E11" s="155"/>
      <c r="F11" s="217" t="s">
        <v>870</v>
      </c>
      <c r="G11" s="215" t="s">
        <v>876</v>
      </c>
      <c r="H11" s="156" t="s">
        <v>877</v>
      </c>
    </row>
    <row r="12" spans="1:8" ht="60">
      <c r="A12" s="156">
        <v>6</v>
      </c>
      <c r="B12" s="347"/>
      <c r="C12" s="151" t="s">
        <v>192</v>
      </c>
      <c r="D12" s="155"/>
      <c r="E12" s="155"/>
      <c r="F12" s="217" t="s">
        <v>870</v>
      </c>
      <c r="G12" s="215"/>
      <c r="H12" s="147"/>
    </row>
    <row r="13" spans="1:8" ht="165">
      <c r="A13" s="156">
        <v>7</v>
      </c>
      <c r="B13" s="347"/>
      <c r="C13" s="151" t="s">
        <v>193</v>
      </c>
      <c r="D13" s="155"/>
      <c r="E13" s="155"/>
      <c r="F13" s="217" t="s">
        <v>870</v>
      </c>
      <c r="G13" s="215"/>
      <c r="H13" s="147"/>
    </row>
    <row r="14" spans="1:8" ht="100.5" customHeight="1">
      <c r="A14" s="156">
        <v>8</v>
      </c>
      <c r="B14" s="347"/>
      <c r="C14" s="150" t="s">
        <v>194</v>
      </c>
      <c r="D14" s="155"/>
      <c r="E14" s="155"/>
      <c r="F14" s="217" t="s">
        <v>870</v>
      </c>
      <c r="G14" s="215" t="s">
        <v>878</v>
      </c>
      <c r="H14" s="147"/>
    </row>
    <row r="15" spans="1:8" ht="27.75" customHeight="1">
      <c r="A15" s="156">
        <v>9</v>
      </c>
      <c r="B15" s="155" t="s">
        <v>180</v>
      </c>
      <c r="C15" s="151" t="s">
        <v>195</v>
      </c>
      <c r="D15" s="155"/>
      <c r="E15" s="152"/>
      <c r="F15" s="217" t="s">
        <v>870</v>
      </c>
      <c r="G15" s="215"/>
      <c r="H15" s="147"/>
    </row>
    <row r="16" spans="1:8" ht="108" customHeight="1">
      <c r="A16" s="156">
        <v>10</v>
      </c>
      <c r="B16" s="347" t="s">
        <v>181</v>
      </c>
      <c r="C16" s="151" t="s">
        <v>196</v>
      </c>
      <c r="D16" s="155"/>
      <c r="E16" s="155"/>
      <c r="F16" s="217" t="s">
        <v>870</v>
      </c>
      <c r="G16" s="215" t="s">
        <v>879</v>
      </c>
      <c r="H16" s="156" t="s">
        <v>880</v>
      </c>
    </row>
    <row r="17" spans="1:8" ht="90">
      <c r="A17" s="156">
        <v>11</v>
      </c>
      <c r="B17" s="347"/>
      <c r="C17" s="151" t="s">
        <v>197</v>
      </c>
      <c r="D17" s="155"/>
      <c r="E17" s="155"/>
      <c r="F17" s="217" t="s">
        <v>870</v>
      </c>
      <c r="G17" s="215" t="s">
        <v>881</v>
      </c>
      <c r="H17" s="156" t="s">
        <v>873</v>
      </c>
    </row>
    <row r="18" spans="1:8" ht="105">
      <c r="A18" s="156">
        <v>12</v>
      </c>
      <c r="B18" s="155" t="s">
        <v>182</v>
      </c>
      <c r="C18" s="151" t="s">
        <v>198</v>
      </c>
      <c r="D18" s="155"/>
      <c r="E18" s="152"/>
      <c r="F18" s="217" t="s">
        <v>870</v>
      </c>
      <c r="G18" s="215" t="s">
        <v>871</v>
      </c>
      <c r="H18" s="147"/>
    </row>
    <row r="19" spans="1:8" ht="60">
      <c r="A19" s="156">
        <v>13</v>
      </c>
      <c r="B19" s="347" t="s">
        <v>183</v>
      </c>
      <c r="C19" s="221" t="s">
        <v>199</v>
      </c>
      <c r="D19" s="222"/>
      <c r="E19" s="223" t="s">
        <v>882</v>
      </c>
      <c r="F19" s="217" t="s">
        <v>870</v>
      </c>
      <c r="G19" s="224" t="s">
        <v>924</v>
      </c>
      <c r="H19" s="225"/>
    </row>
    <row r="20" spans="1:8" ht="30">
      <c r="A20" s="156">
        <v>14</v>
      </c>
      <c r="B20" s="347"/>
      <c r="C20" s="150" t="s">
        <v>200</v>
      </c>
      <c r="D20" s="155"/>
      <c r="E20" s="152"/>
      <c r="F20" s="217" t="s">
        <v>870</v>
      </c>
      <c r="G20" s="215" t="s">
        <v>871</v>
      </c>
      <c r="H20" s="147"/>
    </row>
    <row r="21" spans="1:8" ht="63.75" customHeight="1">
      <c r="A21" s="156">
        <v>15</v>
      </c>
      <c r="B21" s="347"/>
      <c r="C21" s="151" t="s">
        <v>201</v>
      </c>
      <c r="D21" s="155"/>
      <c r="E21" s="155"/>
      <c r="F21" s="217" t="s">
        <v>870</v>
      </c>
      <c r="G21" s="215" t="s">
        <v>883</v>
      </c>
      <c r="H21" s="156" t="s">
        <v>880</v>
      </c>
    </row>
    <row r="22" spans="1:8" ht="75">
      <c r="A22" s="156">
        <v>16</v>
      </c>
      <c r="B22" s="347"/>
      <c r="C22" s="150" t="s">
        <v>202</v>
      </c>
      <c r="D22" s="156"/>
      <c r="E22" s="156"/>
      <c r="F22" s="217" t="s">
        <v>870</v>
      </c>
      <c r="G22" s="226" t="s">
        <v>884</v>
      </c>
      <c r="H22" s="227" t="s">
        <v>873</v>
      </c>
    </row>
    <row r="23" spans="1:8" ht="60">
      <c r="A23" s="156">
        <v>17</v>
      </c>
      <c r="B23" s="155" t="s">
        <v>184</v>
      </c>
      <c r="C23" s="221" t="s">
        <v>203</v>
      </c>
      <c r="D23" s="222"/>
      <c r="E23" s="222"/>
      <c r="F23" s="217" t="s">
        <v>870</v>
      </c>
      <c r="G23" s="224" t="s">
        <v>885</v>
      </c>
      <c r="H23" s="225" t="s">
        <v>886</v>
      </c>
    </row>
    <row r="24" spans="1:8" ht="75">
      <c r="A24" s="156">
        <v>18</v>
      </c>
      <c r="B24" s="156" t="s">
        <v>185</v>
      </c>
      <c r="C24" s="150" t="s">
        <v>204</v>
      </c>
      <c r="D24" s="155"/>
      <c r="E24" s="155"/>
      <c r="F24" s="217" t="s">
        <v>870</v>
      </c>
      <c r="G24" s="215" t="s">
        <v>887</v>
      </c>
      <c r="H24" s="156" t="s">
        <v>888</v>
      </c>
    </row>
    <row r="25" spans="1:8" ht="15.75">
      <c r="A25" s="228"/>
      <c r="B25" s="228"/>
      <c r="C25" s="228"/>
      <c r="D25" s="228"/>
      <c r="E25" s="229"/>
      <c r="F25" s="229"/>
    </row>
    <row r="26" spans="1:8" ht="15.75">
      <c r="A26" s="230"/>
      <c r="B26" s="231"/>
      <c r="C26" s="231"/>
      <c r="D26" s="232"/>
    </row>
  </sheetData>
  <mergeCells count="5">
    <mergeCell ref="A1:H2"/>
    <mergeCell ref="B8:B10"/>
    <mergeCell ref="B11:B14"/>
    <mergeCell ref="B16:B17"/>
    <mergeCell ref="B19:B22"/>
  </mergeCells>
  <dataValidations count="1">
    <dataValidation type="list" allowBlank="1" showInputMessage="1" showErrorMessage="1" sqref="D7:D24">
      <formula1>"yes, no, n/a"</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Packager Shell Object" dvAspect="DVASPECT_ICON" shapeId="18433" r:id="rId4">
          <objectPr defaultSize="0" r:id="rId5">
            <anchor moveWithCells="1">
              <from>
                <xdr:col>4</xdr:col>
                <xdr:colOff>857250</xdr:colOff>
                <xdr:row>6</xdr:row>
                <xdr:rowOff>457200</xdr:rowOff>
              </from>
              <to>
                <xdr:col>4</xdr:col>
                <xdr:colOff>1914525</xdr:colOff>
                <xdr:row>6</xdr:row>
                <xdr:rowOff>971550</xdr:rowOff>
              </to>
            </anchor>
          </objectPr>
        </oleObject>
      </mc:Choice>
      <mc:Fallback>
        <oleObject progId="Packager Shell Object" dvAspect="DVASPECT_ICON" shapeId="18433" r:id="rId4"/>
      </mc:Fallback>
    </mc:AlternateContent>
    <mc:AlternateContent xmlns:mc="http://schemas.openxmlformats.org/markup-compatibility/2006">
      <mc:Choice Requires="x14">
        <oleObject progId="Packager Shell Object" dvAspect="DVASPECT_ICON" shapeId="18434" r:id="rId6">
          <objectPr defaultSize="0" autoPict="0" r:id="rId7">
            <anchor moveWithCells="1">
              <from>
                <xdr:col>4</xdr:col>
                <xdr:colOff>381000</xdr:colOff>
                <xdr:row>10</xdr:row>
                <xdr:rowOff>85725</xdr:rowOff>
              </from>
              <to>
                <xdr:col>4</xdr:col>
                <xdr:colOff>1238250</xdr:colOff>
                <xdr:row>10</xdr:row>
                <xdr:rowOff>600075</xdr:rowOff>
              </to>
            </anchor>
          </objectPr>
        </oleObject>
      </mc:Choice>
      <mc:Fallback>
        <oleObject progId="Packager Shell Object" dvAspect="DVASPECT_ICON" shapeId="18434" r:id="rId6"/>
      </mc:Fallback>
    </mc:AlternateContent>
    <mc:AlternateContent xmlns:mc="http://schemas.openxmlformats.org/markup-compatibility/2006">
      <mc:Choice Requires="x14">
        <oleObject progId="Packager Shell Object" dvAspect="DVASPECT_ICON" shapeId="18435" r:id="rId8">
          <objectPr defaultSize="0" autoPict="0" r:id="rId9">
            <anchor moveWithCells="1">
              <from>
                <xdr:col>3</xdr:col>
                <xdr:colOff>0</xdr:colOff>
                <xdr:row>12</xdr:row>
                <xdr:rowOff>504825</xdr:rowOff>
              </from>
              <to>
                <xdr:col>4</xdr:col>
                <xdr:colOff>685800</xdr:colOff>
                <xdr:row>12</xdr:row>
                <xdr:rowOff>1019175</xdr:rowOff>
              </to>
            </anchor>
          </objectPr>
        </oleObject>
      </mc:Choice>
      <mc:Fallback>
        <oleObject progId="Packager Shell Object" dvAspect="DVASPECT_ICON" shapeId="18435" r:id="rId8"/>
      </mc:Fallback>
    </mc:AlternateContent>
    <mc:AlternateContent xmlns:mc="http://schemas.openxmlformats.org/markup-compatibility/2006">
      <mc:Choice Requires="x14">
        <oleObject progId="Packager Shell Object" dvAspect="DVASPECT_ICON" shapeId="18436" r:id="rId10">
          <objectPr defaultSize="0" autoPict="0" r:id="rId11">
            <anchor moveWithCells="1">
              <from>
                <xdr:col>3</xdr:col>
                <xdr:colOff>0</xdr:colOff>
                <xdr:row>13</xdr:row>
                <xdr:rowOff>85725</xdr:rowOff>
              </from>
              <to>
                <xdr:col>4</xdr:col>
                <xdr:colOff>990600</xdr:colOff>
                <xdr:row>13</xdr:row>
                <xdr:rowOff>600075</xdr:rowOff>
              </to>
            </anchor>
          </objectPr>
        </oleObject>
      </mc:Choice>
      <mc:Fallback>
        <oleObject progId="Packager Shell Object" dvAspect="DVASPECT_ICON" shapeId="18436" r:id="rId10"/>
      </mc:Fallback>
    </mc:AlternateContent>
    <mc:AlternateContent xmlns:mc="http://schemas.openxmlformats.org/markup-compatibility/2006">
      <mc:Choice Requires="x14">
        <oleObject progId="Packager Shell Object" dvAspect="DVASPECT_ICON" shapeId="18437" r:id="rId12">
          <objectPr defaultSize="0" autoPict="0" r:id="rId13">
            <anchor moveWithCells="1">
              <from>
                <xdr:col>4</xdr:col>
                <xdr:colOff>19050</xdr:colOff>
                <xdr:row>17</xdr:row>
                <xdr:rowOff>38100</xdr:rowOff>
              </from>
              <to>
                <xdr:col>4</xdr:col>
                <xdr:colOff>762000</xdr:colOff>
                <xdr:row>17</xdr:row>
                <xdr:rowOff>552450</xdr:rowOff>
              </to>
            </anchor>
          </objectPr>
        </oleObject>
      </mc:Choice>
      <mc:Fallback>
        <oleObject progId="Packager Shell Object" dvAspect="DVASPECT_ICON" shapeId="18437" r:id="rId12"/>
      </mc:Fallback>
    </mc:AlternateContent>
    <mc:AlternateContent xmlns:mc="http://schemas.openxmlformats.org/markup-compatibility/2006">
      <mc:Choice Requires="x14">
        <oleObject progId="Packager Shell Object" dvAspect="DVASPECT_ICON" shapeId="18438" r:id="rId14">
          <objectPr defaultSize="0" autoPict="0" r:id="rId15">
            <anchor moveWithCells="1">
              <from>
                <xdr:col>4</xdr:col>
                <xdr:colOff>1085850</xdr:colOff>
                <xdr:row>17</xdr:row>
                <xdr:rowOff>57150</xdr:rowOff>
              </from>
              <to>
                <xdr:col>4</xdr:col>
                <xdr:colOff>1924050</xdr:colOff>
                <xdr:row>17</xdr:row>
                <xdr:rowOff>571500</xdr:rowOff>
              </to>
            </anchor>
          </objectPr>
        </oleObject>
      </mc:Choice>
      <mc:Fallback>
        <oleObject progId="Packager Shell Object" dvAspect="DVASPECT_ICON" shapeId="18438" r:id="rId14"/>
      </mc:Fallback>
    </mc:AlternateContent>
    <mc:AlternateContent xmlns:mc="http://schemas.openxmlformats.org/markup-compatibility/2006">
      <mc:Choice Requires="x14">
        <oleObject link="[1]!''''" oleUpdate="OLEUPDATE_ALWAYS" shapeId="18439">
          <objectPr defaultSize="0" autoPict="0" dde="1" r:id="rId16">
            <anchor moveWithCells="1">
              <from>
                <xdr:col>4</xdr:col>
                <xdr:colOff>1038225</xdr:colOff>
                <xdr:row>16</xdr:row>
                <xdr:rowOff>76200</xdr:rowOff>
              </from>
              <to>
                <xdr:col>4</xdr:col>
                <xdr:colOff>1371600</xdr:colOff>
                <xdr:row>16</xdr:row>
                <xdr:rowOff>590550</xdr:rowOff>
              </to>
            </anchor>
          </objectPr>
        </oleObject>
      </mc:Choice>
      <mc:Fallback>
        <oleObject link="[1]!''''" oleUpdate="OLEUPDATE_ALWAYS" shapeId="18439"/>
      </mc:Fallback>
    </mc:AlternateContent>
    <mc:AlternateContent xmlns:mc="http://schemas.openxmlformats.org/markup-compatibility/2006">
      <mc:Choice Requires="x14">
        <oleObject link="[2]!''''" oleUpdate="OLEUPDATE_ALWAYS" shapeId="18440">
          <objectPr defaultSize="0" autoPict="0" dde="1" r:id="rId17">
            <anchor moveWithCells="1">
              <from>
                <xdr:col>4</xdr:col>
                <xdr:colOff>2162175</xdr:colOff>
                <xdr:row>21</xdr:row>
                <xdr:rowOff>85725</xdr:rowOff>
              </from>
              <to>
                <xdr:col>4</xdr:col>
                <xdr:colOff>2733675</xdr:colOff>
                <xdr:row>21</xdr:row>
                <xdr:rowOff>600075</xdr:rowOff>
              </to>
            </anchor>
          </objectPr>
        </oleObject>
      </mc:Choice>
      <mc:Fallback>
        <oleObject link="[2]!''''" oleUpdate="OLEUPDATE_ALWAYS" shapeId="18440"/>
      </mc:Fallback>
    </mc:AlternateContent>
    <mc:AlternateContent xmlns:mc="http://schemas.openxmlformats.org/markup-compatibility/2006">
      <mc:Choice Requires="x14">
        <oleObject progId="Packager Shell Object" dvAspect="DVASPECT_ICON" shapeId="18441" r:id="rId18">
          <objectPr defaultSize="0" r:id="rId19">
            <anchor moveWithCells="1">
              <from>
                <xdr:col>4</xdr:col>
                <xdr:colOff>0</xdr:colOff>
                <xdr:row>7</xdr:row>
                <xdr:rowOff>0</xdr:rowOff>
              </from>
              <to>
                <xdr:col>4</xdr:col>
                <xdr:colOff>2714625</xdr:colOff>
                <xdr:row>7</xdr:row>
                <xdr:rowOff>514350</xdr:rowOff>
              </to>
            </anchor>
          </objectPr>
        </oleObject>
      </mc:Choice>
      <mc:Fallback>
        <oleObject progId="Packager Shell Object" dvAspect="DVASPECT_ICON" shapeId="18441" r:id="rId18"/>
      </mc:Fallback>
    </mc:AlternateContent>
    <mc:AlternateContent xmlns:mc="http://schemas.openxmlformats.org/markup-compatibility/2006">
      <mc:Choice Requires="x14">
        <oleObject progId="Packager Shell Object" dvAspect="DVASPECT_ICON" shapeId="18442" r:id="rId20">
          <objectPr defaultSize="0" r:id="rId19">
            <anchor moveWithCells="1">
              <from>
                <xdr:col>4</xdr:col>
                <xdr:colOff>0</xdr:colOff>
                <xdr:row>9</xdr:row>
                <xdr:rowOff>0</xdr:rowOff>
              </from>
              <to>
                <xdr:col>4</xdr:col>
                <xdr:colOff>2714625</xdr:colOff>
                <xdr:row>9</xdr:row>
                <xdr:rowOff>514350</xdr:rowOff>
              </to>
            </anchor>
          </objectPr>
        </oleObject>
      </mc:Choice>
      <mc:Fallback>
        <oleObject progId="Packager Shell Object" dvAspect="DVASPECT_ICON" shapeId="18442" r:id="rId20"/>
      </mc:Fallback>
    </mc:AlternateContent>
    <mc:AlternateContent xmlns:mc="http://schemas.openxmlformats.org/markup-compatibility/2006">
      <mc:Choice Requires="x14">
        <oleObject progId="Packager Shell Object" dvAspect="DVASPECT_ICON" shapeId="18443" r:id="rId21">
          <objectPr defaultSize="0" r:id="rId22">
            <anchor moveWithCells="1">
              <from>
                <xdr:col>4</xdr:col>
                <xdr:colOff>1809750</xdr:colOff>
                <xdr:row>10</xdr:row>
                <xdr:rowOff>57150</xdr:rowOff>
              </from>
              <to>
                <xdr:col>4</xdr:col>
                <xdr:colOff>3238500</xdr:colOff>
                <xdr:row>10</xdr:row>
                <xdr:rowOff>571500</xdr:rowOff>
              </to>
            </anchor>
          </objectPr>
        </oleObject>
      </mc:Choice>
      <mc:Fallback>
        <oleObject progId="Packager Shell Object" dvAspect="DVASPECT_ICON" shapeId="18443" r:id="rId21"/>
      </mc:Fallback>
    </mc:AlternateContent>
    <mc:AlternateContent xmlns:mc="http://schemas.openxmlformats.org/markup-compatibility/2006">
      <mc:Choice Requires="x14">
        <oleObject progId="Packager Shell Object" dvAspect="DVASPECT_ICON" shapeId="18444" r:id="rId23">
          <objectPr defaultSize="0" r:id="rId24">
            <anchor moveWithCells="1">
              <from>
                <xdr:col>4</xdr:col>
                <xdr:colOff>0</xdr:colOff>
                <xdr:row>11</xdr:row>
                <xdr:rowOff>0</xdr:rowOff>
              </from>
              <to>
                <xdr:col>4</xdr:col>
                <xdr:colOff>1952625</xdr:colOff>
                <xdr:row>11</xdr:row>
                <xdr:rowOff>514350</xdr:rowOff>
              </to>
            </anchor>
          </objectPr>
        </oleObject>
      </mc:Choice>
      <mc:Fallback>
        <oleObject progId="Packager Shell Object" dvAspect="DVASPECT_ICON" shapeId="18444" r:id="rId23"/>
      </mc:Fallback>
    </mc:AlternateContent>
    <mc:AlternateContent xmlns:mc="http://schemas.openxmlformats.org/markup-compatibility/2006">
      <mc:Choice Requires="x14">
        <oleObject progId="Packager Shell Object" dvAspect="DVASPECT_ICON" shapeId="18445" r:id="rId25">
          <objectPr defaultSize="0" r:id="rId26">
            <anchor moveWithCells="1">
              <from>
                <xdr:col>4</xdr:col>
                <xdr:colOff>504825</xdr:colOff>
                <xdr:row>13</xdr:row>
                <xdr:rowOff>1085850</xdr:rowOff>
              </from>
              <to>
                <xdr:col>4</xdr:col>
                <xdr:colOff>1790700</xdr:colOff>
                <xdr:row>14</xdr:row>
                <xdr:rowOff>323850</xdr:rowOff>
              </to>
            </anchor>
          </objectPr>
        </oleObject>
      </mc:Choice>
      <mc:Fallback>
        <oleObject progId="Packager Shell Object" dvAspect="DVASPECT_ICON" shapeId="18445" r:id="rId25"/>
      </mc:Fallback>
    </mc:AlternateContent>
    <mc:AlternateContent xmlns:mc="http://schemas.openxmlformats.org/markup-compatibility/2006">
      <mc:Choice Requires="x14">
        <oleObject progId="Packager Shell Object" dvAspect="DVASPECT_ICON" shapeId="18446" r:id="rId27">
          <objectPr defaultSize="0" r:id="rId28">
            <anchor moveWithCells="1">
              <from>
                <xdr:col>4</xdr:col>
                <xdr:colOff>1143000</xdr:colOff>
                <xdr:row>15</xdr:row>
                <xdr:rowOff>466725</xdr:rowOff>
              </from>
              <to>
                <xdr:col>4</xdr:col>
                <xdr:colOff>3095625</xdr:colOff>
                <xdr:row>15</xdr:row>
                <xdr:rowOff>981075</xdr:rowOff>
              </to>
            </anchor>
          </objectPr>
        </oleObject>
      </mc:Choice>
      <mc:Fallback>
        <oleObject progId="Packager Shell Object" dvAspect="DVASPECT_ICON" shapeId="18446" r:id="rId27"/>
      </mc:Fallback>
    </mc:AlternateContent>
    <mc:AlternateContent xmlns:mc="http://schemas.openxmlformats.org/markup-compatibility/2006">
      <mc:Choice Requires="x14">
        <oleObject progId="Packager Shell Object" dvAspect="DVASPECT_ICON" shapeId="18447" r:id="rId29">
          <objectPr defaultSize="0" r:id="rId30">
            <anchor moveWithCells="1">
              <from>
                <xdr:col>4</xdr:col>
                <xdr:colOff>0</xdr:colOff>
                <xdr:row>16</xdr:row>
                <xdr:rowOff>0</xdr:rowOff>
              </from>
              <to>
                <xdr:col>4</xdr:col>
                <xdr:colOff>723900</xdr:colOff>
                <xdr:row>16</xdr:row>
                <xdr:rowOff>514350</xdr:rowOff>
              </to>
            </anchor>
          </objectPr>
        </oleObject>
      </mc:Choice>
      <mc:Fallback>
        <oleObject progId="Packager Shell Object" dvAspect="DVASPECT_ICON" shapeId="18447" r:id="rId29"/>
      </mc:Fallback>
    </mc:AlternateContent>
    <mc:AlternateContent xmlns:mc="http://schemas.openxmlformats.org/markup-compatibility/2006">
      <mc:Choice Requires="x14">
        <oleObject progId="Packager Shell Object" dvAspect="DVASPECT_ICON" shapeId="18448" r:id="rId31">
          <objectPr defaultSize="0" r:id="rId19">
            <anchor moveWithCells="1">
              <from>
                <xdr:col>4</xdr:col>
                <xdr:colOff>1562100</xdr:colOff>
                <xdr:row>17</xdr:row>
                <xdr:rowOff>628650</xdr:rowOff>
              </from>
              <to>
                <xdr:col>5</xdr:col>
                <xdr:colOff>1009650</xdr:colOff>
                <xdr:row>17</xdr:row>
                <xdr:rowOff>1143000</xdr:rowOff>
              </to>
            </anchor>
          </objectPr>
        </oleObject>
      </mc:Choice>
      <mc:Fallback>
        <oleObject progId="Packager Shell Object" dvAspect="DVASPECT_ICON" shapeId="18448" r:id="rId31"/>
      </mc:Fallback>
    </mc:AlternateContent>
    <mc:AlternateContent xmlns:mc="http://schemas.openxmlformats.org/markup-compatibility/2006">
      <mc:Choice Requires="x14">
        <oleObject progId="Packager Shell Object" dvAspect="DVASPECT_ICON" shapeId="18449" r:id="rId32">
          <objectPr defaultSize="0" r:id="rId33">
            <anchor moveWithCells="1">
              <from>
                <xdr:col>4</xdr:col>
                <xdr:colOff>2085975</xdr:colOff>
                <xdr:row>16</xdr:row>
                <xdr:rowOff>123825</xdr:rowOff>
              </from>
              <to>
                <xdr:col>4</xdr:col>
                <xdr:colOff>3209925</xdr:colOff>
                <xdr:row>16</xdr:row>
                <xdr:rowOff>638175</xdr:rowOff>
              </to>
            </anchor>
          </objectPr>
        </oleObject>
      </mc:Choice>
      <mc:Fallback>
        <oleObject progId="Packager Shell Object" dvAspect="DVASPECT_ICON" shapeId="18449" r:id="rId32"/>
      </mc:Fallback>
    </mc:AlternateContent>
    <mc:AlternateContent xmlns:mc="http://schemas.openxmlformats.org/markup-compatibility/2006">
      <mc:Choice Requires="x14">
        <oleObject progId="Packager Shell Object" dvAspect="DVASPECT_ICON" shapeId="18450" r:id="rId34">
          <objectPr defaultSize="0" r:id="rId35">
            <anchor moveWithCells="1">
              <from>
                <xdr:col>4</xdr:col>
                <xdr:colOff>0</xdr:colOff>
                <xdr:row>19</xdr:row>
                <xdr:rowOff>0</xdr:rowOff>
              </from>
              <to>
                <xdr:col>4</xdr:col>
                <xdr:colOff>1362075</xdr:colOff>
                <xdr:row>20</xdr:row>
                <xdr:rowOff>133350</xdr:rowOff>
              </to>
            </anchor>
          </objectPr>
        </oleObject>
      </mc:Choice>
      <mc:Fallback>
        <oleObject progId="Packager Shell Object" dvAspect="DVASPECT_ICON" shapeId="18450" r:id="rId34"/>
      </mc:Fallback>
    </mc:AlternateContent>
    <mc:AlternateContent xmlns:mc="http://schemas.openxmlformats.org/markup-compatibility/2006">
      <mc:Choice Requires="x14">
        <oleObject progId="Packager Shell Object" dvAspect="DVASPECT_ICON" shapeId="18451" r:id="rId36">
          <objectPr defaultSize="0" r:id="rId37">
            <anchor moveWithCells="1">
              <from>
                <xdr:col>4</xdr:col>
                <xdr:colOff>2047875</xdr:colOff>
                <xdr:row>20</xdr:row>
                <xdr:rowOff>47625</xdr:rowOff>
              </from>
              <to>
                <xdr:col>4</xdr:col>
                <xdr:colOff>3143250</xdr:colOff>
                <xdr:row>20</xdr:row>
                <xdr:rowOff>561975</xdr:rowOff>
              </to>
            </anchor>
          </objectPr>
        </oleObject>
      </mc:Choice>
      <mc:Fallback>
        <oleObject progId="Packager Shell Object" dvAspect="DVASPECT_ICON" shapeId="18451" r:id="rId36"/>
      </mc:Fallback>
    </mc:AlternateContent>
    <mc:AlternateContent xmlns:mc="http://schemas.openxmlformats.org/markup-compatibility/2006">
      <mc:Choice Requires="x14">
        <oleObject progId="Packager Shell Object" dvAspect="DVASPECT_ICON" shapeId="18452" r:id="rId38">
          <objectPr defaultSize="0" r:id="rId35">
            <anchor moveWithCells="1">
              <from>
                <xdr:col>4</xdr:col>
                <xdr:colOff>847725</xdr:colOff>
                <xdr:row>21</xdr:row>
                <xdr:rowOff>352425</xdr:rowOff>
              </from>
              <to>
                <xdr:col>4</xdr:col>
                <xdr:colOff>2209800</xdr:colOff>
                <xdr:row>21</xdr:row>
                <xdr:rowOff>866775</xdr:rowOff>
              </to>
            </anchor>
          </objectPr>
        </oleObject>
      </mc:Choice>
      <mc:Fallback>
        <oleObject progId="Packager Shell Object" dvAspect="DVASPECT_ICON" shapeId="18452" r:id="rId38"/>
      </mc:Fallback>
    </mc:AlternateContent>
    <mc:AlternateContent xmlns:mc="http://schemas.openxmlformats.org/markup-compatibility/2006">
      <mc:Choice Requires="x14">
        <oleObject progId="Packager Shell Object" dvAspect="DVASPECT_ICON" shapeId="18453" r:id="rId39">
          <objectPr defaultSize="0" r:id="rId40">
            <anchor moveWithCells="1">
              <from>
                <xdr:col>4</xdr:col>
                <xdr:colOff>0</xdr:colOff>
                <xdr:row>21</xdr:row>
                <xdr:rowOff>0</xdr:rowOff>
              </from>
              <to>
                <xdr:col>4</xdr:col>
                <xdr:colOff>1095375</xdr:colOff>
                <xdr:row>21</xdr:row>
                <xdr:rowOff>514350</xdr:rowOff>
              </to>
            </anchor>
          </objectPr>
        </oleObject>
      </mc:Choice>
      <mc:Fallback>
        <oleObject progId="Packager Shell Object" dvAspect="DVASPECT_ICON" shapeId="18453" r:id="rId39"/>
      </mc:Fallback>
    </mc:AlternateContent>
    <mc:AlternateContent xmlns:mc="http://schemas.openxmlformats.org/markup-compatibility/2006">
      <mc:Choice Requires="x14">
        <oleObject progId="Document" dvAspect="DVASPECT_ICON" shapeId="18454" r:id="rId41">
          <objectPr defaultSize="0" r:id="rId42">
            <anchor moveWithCells="1">
              <from>
                <xdr:col>4</xdr:col>
                <xdr:colOff>0</xdr:colOff>
                <xdr:row>23</xdr:row>
                <xdr:rowOff>0</xdr:rowOff>
              </from>
              <to>
                <xdr:col>4</xdr:col>
                <xdr:colOff>914400</xdr:colOff>
                <xdr:row>23</xdr:row>
                <xdr:rowOff>685800</xdr:rowOff>
              </to>
            </anchor>
          </objectPr>
        </oleObject>
      </mc:Choice>
      <mc:Fallback>
        <oleObject progId="Document" dvAspect="DVASPECT_ICON" shapeId="18454" r:id="rId41"/>
      </mc:Fallback>
    </mc:AlternateContent>
    <mc:AlternateContent xmlns:mc="http://schemas.openxmlformats.org/markup-compatibility/2006">
      <mc:Choice Requires="x14">
        <oleObject progId="Worksheet" dvAspect="DVASPECT_ICON" shapeId="18455" r:id="rId43">
          <objectPr defaultSize="0" r:id="rId44">
            <anchor moveWithCells="1">
              <from>
                <xdr:col>3</xdr:col>
                <xdr:colOff>0</xdr:colOff>
                <xdr:row>8</xdr:row>
                <xdr:rowOff>0</xdr:rowOff>
              </from>
              <to>
                <xdr:col>4</xdr:col>
                <xdr:colOff>914400</xdr:colOff>
                <xdr:row>8</xdr:row>
                <xdr:rowOff>685800</xdr:rowOff>
              </to>
            </anchor>
          </objectPr>
        </oleObject>
      </mc:Choice>
      <mc:Fallback>
        <oleObject progId="Worksheet" dvAspect="DVASPECT_ICON" shapeId="18455" r:id="rId43"/>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4"/>
  <sheetViews>
    <sheetView workbookViewId="0">
      <selection activeCell="F34" sqref="F34"/>
    </sheetView>
  </sheetViews>
  <sheetFormatPr defaultRowHeight="50.25" customHeight="1"/>
  <cols>
    <col min="1" max="1" width="9.140625" style="51"/>
    <col min="2" max="2" width="44.7109375" style="51" customWidth="1"/>
    <col min="3" max="3" width="57.42578125" style="51" bestFit="1" customWidth="1"/>
    <col min="4" max="4" width="11.42578125" style="51" bestFit="1" customWidth="1"/>
    <col min="5" max="5" width="11.42578125" style="51" customWidth="1"/>
    <col min="6" max="6" width="27.42578125" style="51" customWidth="1"/>
    <col min="7" max="7" width="25.7109375" style="51" customWidth="1"/>
    <col min="8" max="8" width="17.140625" style="51" customWidth="1"/>
    <col min="9" max="16384" width="9.140625" style="51"/>
  </cols>
  <sheetData>
    <row r="1" spans="1:8" ht="50.25" customHeight="1">
      <c r="A1" s="348" t="s">
        <v>811</v>
      </c>
      <c r="B1" s="348"/>
      <c r="C1" s="348"/>
      <c r="D1" s="348"/>
      <c r="E1" s="348"/>
      <c r="F1" s="348"/>
      <c r="G1" s="348"/>
      <c r="H1" s="348"/>
    </row>
    <row r="2" spans="1:8" ht="50.25" customHeight="1">
      <c r="A2" s="61" t="s">
        <v>337</v>
      </c>
      <c r="B2" s="61" t="s">
        <v>347</v>
      </c>
      <c r="C2" s="61" t="s">
        <v>338</v>
      </c>
      <c r="D2" s="61" t="s">
        <v>312</v>
      </c>
      <c r="E2" s="61" t="s">
        <v>864</v>
      </c>
      <c r="F2" s="61" t="s">
        <v>313</v>
      </c>
      <c r="G2" s="233" t="s">
        <v>865</v>
      </c>
      <c r="H2" s="234" t="s">
        <v>889</v>
      </c>
    </row>
    <row r="3" spans="1:8" ht="50.25" customHeight="1">
      <c r="A3" s="71">
        <v>1</v>
      </c>
      <c r="B3" s="52" t="s">
        <v>339</v>
      </c>
      <c r="C3" s="52" t="s">
        <v>340</v>
      </c>
      <c r="D3" s="52"/>
      <c r="E3" s="52" t="s">
        <v>870</v>
      </c>
      <c r="F3" s="52"/>
      <c r="G3" s="52"/>
      <c r="H3" s="52"/>
    </row>
    <row r="4" spans="1:8" ht="76.5" customHeight="1">
      <c r="A4" s="71">
        <v>2</v>
      </c>
      <c r="B4" s="52" t="s">
        <v>341</v>
      </c>
      <c r="C4" s="52" t="s">
        <v>342</v>
      </c>
      <c r="D4" s="52"/>
      <c r="E4" s="52" t="s">
        <v>870</v>
      </c>
      <c r="F4" s="52" t="s">
        <v>890</v>
      </c>
      <c r="G4" s="52" t="s">
        <v>891</v>
      </c>
      <c r="H4" s="52" t="s">
        <v>892</v>
      </c>
    </row>
    <row r="5" spans="1:8" ht="50.25" customHeight="1">
      <c r="A5" s="71">
        <v>3</v>
      </c>
      <c r="B5" s="52" t="s">
        <v>343</v>
      </c>
      <c r="C5" s="52" t="s">
        <v>344</v>
      </c>
      <c r="D5" s="52"/>
      <c r="E5" s="52" t="s">
        <v>870</v>
      </c>
      <c r="F5" s="52" t="s">
        <v>893</v>
      </c>
      <c r="G5" s="52" t="s">
        <v>871</v>
      </c>
      <c r="H5" s="52"/>
    </row>
    <row r="6" spans="1:8" ht="50.25" customHeight="1">
      <c r="A6" s="71">
        <v>4</v>
      </c>
      <c r="B6" s="52" t="s">
        <v>345</v>
      </c>
      <c r="C6" s="52" t="s">
        <v>346</v>
      </c>
      <c r="D6" s="52"/>
      <c r="E6" s="52" t="s">
        <v>870</v>
      </c>
      <c r="F6" s="52"/>
      <c r="G6" s="52" t="s">
        <v>871</v>
      </c>
      <c r="H6" s="52"/>
    </row>
    <row r="7" spans="1:8" ht="50.25" customHeight="1">
      <c r="A7" s="71">
        <v>5</v>
      </c>
      <c r="B7" s="52" t="s">
        <v>348</v>
      </c>
      <c r="C7" s="52" t="s">
        <v>349</v>
      </c>
      <c r="D7" s="52"/>
      <c r="E7" s="52" t="s">
        <v>870</v>
      </c>
      <c r="F7" s="52"/>
      <c r="G7" s="52" t="s">
        <v>871</v>
      </c>
      <c r="H7" s="52"/>
    </row>
    <row r="8" spans="1:8" ht="50.25" customHeight="1">
      <c r="A8" s="71">
        <v>6</v>
      </c>
      <c r="B8" s="52" t="s">
        <v>350</v>
      </c>
      <c r="C8" s="52" t="s">
        <v>351</v>
      </c>
      <c r="D8" s="52"/>
      <c r="E8" s="52" t="s">
        <v>870</v>
      </c>
      <c r="F8" s="52" t="s">
        <v>925</v>
      </c>
      <c r="G8" s="52" t="s">
        <v>871</v>
      </c>
      <c r="H8" s="52"/>
    </row>
    <row r="9" spans="1:8" ht="50.25" customHeight="1">
      <c r="A9" s="71">
        <v>7</v>
      </c>
      <c r="B9" s="52" t="s">
        <v>374</v>
      </c>
      <c r="C9" s="52" t="s">
        <v>352</v>
      </c>
      <c r="D9" s="52"/>
      <c r="E9" s="52" t="s">
        <v>894</v>
      </c>
      <c r="F9" s="52" t="s">
        <v>895</v>
      </c>
      <c r="G9" s="52" t="s">
        <v>896</v>
      </c>
      <c r="H9" s="52"/>
    </row>
    <row r="10" spans="1:8" ht="50.25" customHeight="1">
      <c r="A10" s="71">
        <v>8</v>
      </c>
      <c r="B10" s="52" t="s">
        <v>353</v>
      </c>
      <c r="C10" s="52" t="s">
        <v>364</v>
      </c>
      <c r="D10" s="52"/>
      <c r="E10" s="52" t="s">
        <v>870</v>
      </c>
      <c r="F10" s="52"/>
      <c r="G10" s="52" t="s">
        <v>871</v>
      </c>
      <c r="H10" s="52"/>
    </row>
    <row r="11" spans="1:8" ht="50.25" customHeight="1">
      <c r="A11" s="71">
        <v>9</v>
      </c>
      <c r="B11" s="52" t="s">
        <v>354</v>
      </c>
      <c r="C11" s="52" t="s">
        <v>372</v>
      </c>
      <c r="D11" s="52"/>
      <c r="E11" s="52" t="s">
        <v>870</v>
      </c>
      <c r="F11" s="52"/>
      <c r="G11" s="52" t="s">
        <v>871</v>
      </c>
      <c r="H11" s="52"/>
    </row>
    <row r="12" spans="1:8" ht="50.25" customHeight="1">
      <c r="A12" s="71">
        <v>10</v>
      </c>
      <c r="B12" s="52" t="s">
        <v>355</v>
      </c>
      <c r="C12" s="52" t="s">
        <v>365</v>
      </c>
      <c r="D12" s="52"/>
      <c r="E12" s="52" t="s">
        <v>870</v>
      </c>
      <c r="F12" s="52" t="s">
        <v>897</v>
      </c>
      <c r="G12" s="52" t="s">
        <v>871</v>
      </c>
      <c r="H12" s="52"/>
    </row>
    <row r="13" spans="1:8" s="236" customFormat="1" ht="50.25" customHeight="1">
      <c r="A13" s="167">
        <v>11</v>
      </c>
      <c r="B13" s="235" t="s">
        <v>356</v>
      </c>
      <c r="C13" s="235" t="s">
        <v>371</v>
      </c>
      <c r="D13" s="235"/>
      <c r="E13" s="52" t="s">
        <v>870</v>
      </c>
      <c r="F13" s="349"/>
      <c r="G13" s="235"/>
      <c r="H13" s="235" t="s">
        <v>898</v>
      </c>
    </row>
    <row r="14" spans="1:8" s="236" customFormat="1" ht="50.25" customHeight="1">
      <c r="A14" s="167">
        <v>12</v>
      </c>
      <c r="B14" s="235" t="s">
        <v>357</v>
      </c>
      <c r="C14" s="235" t="s">
        <v>366</v>
      </c>
      <c r="D14" s="235"/>
      <c r="E14" s="52" t="s">
        <v>870</v>
      </c>
      <c r="F14" s="350"/>
      <c r="G14" s="235"/>
      <c r="H14" s="235" t="s">
        <v>898</v>
      </c>
    </row>
    <row r="15" spans="1:8" s="236" customFormat="1" ht="50.25" customHeight="1">
      <c r="A15" s="167">
        <v>13</v>
      </c>
      <c r="B15" s="235" t="s">
        <v>780</v>
      </c>
      <c r="C15" s="235" t="s">
        <v>779</v>
      </c>
      <c r="D15" s="235"/>
      <c r="E15" s="52" t="s">
        <v>870</v>
      </c>
      <c r="F15" s="351"/>
      <c r="G15" s="235"/>
      <c r="H15" s="235" t="s">
        <v>898</v>
      </c>
    </row>
    <row r="16" spans="1:8" ht="50.25" customHeight="1">
      <c r="A16" s="71">
        <v>14</v>
      </c>
      <c r="B16" s="52" t="s">
        <v>358</v>
      </c>
      <c r="C16" s="52" t="s">
        <v>367</v>
      </c>
      <c r="D16" s="52"/>
      <c r="E16" s="52" t="s">
        <v>870</v>
      </c>
      <c r="F16" s="52"/>
      <c r="G16" s="52" t="s">
        <v>871</v>
      </c>
      <c r="H16" s="52"/>
    </row>
    <row r="17" spans="1:8" ht="30">
      <c r="A17" s="71">
        <v>15</v>
      </c>
      <c r="B17" s="52" t="s">
        <v>359</v>
      </c>
      <c r="C17" s="52" t="s">
        <v>368</v>
      </c>
      <c r="D17" s="52"/>
      <c r="E17" s="52" t="s">
        <v>870</v>
      </c>
      <c r="F17" s="52"/>
      <c r="G17" s="52"/>
      <c r="H17" s="52" t="s">
        <v>899</v>
      </c>
    </row>
    <row r="18" spans="1:8" ht="60">
      <c r="A18" s="71">
        <v>16</v>
      </c>
      <c r="B18" s="52" t="s">
        <v>360</v>
      </c>
      <c r="C18" s="52" t="s">
        <v>375</v>
      </c>
      <c r="D18" s="52"/>
      <c r="E18" s="52" t="s">
        <v>870</v>
      </c>
      <c r="F18" s="52" t="s">
        <v>897</v>
      </c>
      <c r="G18" s="52" t="s">
        <v>871</v>
      </c>
      <c r="H18" s="52"/>
    </row>
    <row r="19" spans="1:8" ht="45">
      <c r="A19" s="71">
        <v>17</v>
      </c>
      <c r="B19" s="52" t="s">
        <v>361</v>
      </c>
      <c r="C19" s="52" t="s">
        <v>373</v>
      </c>
      <c r="D19" s="52"/>
      <c r="E19" s="52" t="s">
        <v>870</v>
      </c>
      <c r="F19" s="52" t="s">
        <v>900</v>
      </c>
      <c r="G19" s="52" t="s">
        <v>871</v>
      </c>
      <c r="H19" s="52"/>
    </row>
    <row r="20" spans="1:8" ht="150">
      <c r="A20" s="234">
        <v>18</v>
      </c>
      <c r="B20" s="233" t="s">
        <v>362</v>
      </c>
      <c r="C20" s="233" t="s">
        <v>369</v>
      </c>
      <c r="D20" s="233"/>
      <c r="E20" s="267" t="s">
        <v>867</v>
      </c>
      <c r="F20" s="233" t="s">
        <v>901</v>
      </c>
      <c r="G20" s="233"/>
      <c r="H20" s="233" t="s">
        <v>902</v>
      </c>
    </row>
    <row r="21" spans="1:8" ht="30">
      <c r="A21" s="71">
        <v>19</v>
      </c>
      <c r="B21" s="52" t="s">
        <v>363</v>
      </c>
      <c r="C21" s="52" t="s">
        <v>370</v>
      </c>
      <c r="D21" s="52"/>
      <c r="E21" s="52" t="s">
        <v>870</v>
      </c>
      <c r="F21" s="52"/>
      <c r="G21" s="52"/>
      <c r="H21" s="52"/>
    </row>
    <row r="22" spans="1:8" ht="60">
      <c r="A22" s="71">
        <v>20</v>
      </c>
      <c r="B22" s="52" t="s">
        <v>579</v>
      </c>
      <c r="C22" s="52" t="s">
        <v>580</v>
      </c>
      <c r="D22" s="52"/>
      <c r="E22" s="52" t="s">
        <v>903</v>
      </c>
      <c r="F22" s="52" t="s">
        <v>904</v>
      </c>
      <c r="G22" s="52" t="s">
        <v>905</v>
      </c>
      <c r="H22" s="52" t="s">
        <v>906</v>
      </c>
    </row>
    <row r="23" spans="1:8" ht="60">
      <c r="A23" s="71">
        <v>21</v>
      </c>
      <c r="B23" s="52" t="s">
        <v>581</v>
      </c>
      <c r="C23" s="52" t="s">
        <v>582</v>
      </c>
      <c r="D23" s="52"/>
      <c r="E23" s="52" t="s">
        <v>870</v>
      </c>
      <c r="F23" s="52" t="s">
        <v>907</v>
      </c>
      <c r="G23" s="52" t="s">
        <v>871</v>
      </c>
      <c r="H23" s="52"/>
    </row>
    <row r="24" spans="1:8" ht="45">
      <c r="A24" s="237">
        <v>22</v>
      </c>
      <c r="B24" s="235" t="s">
        <v>583</v>
      </c>
      <c r="C24" s="235" t="s">
        <v>584</v>
      </c>
      <c r="D24" s="235"/>
      <c r="E24" s="235" t="s">
        <v>867</v>
      </c>
      <c r="F24" s="235" t="s">
        <v>908</v>
      </c>
      <c r="G24" s="235"/>
      <c r="H24" s="235" t="s">
        <v>909</v>
      </c>
    </row>
    <row r="25" spans="1:8" ht="60">
      <c r="A25" s="163">
        <v>23</v>
      </c>
      <c r="B25" s="238" t="s">
        <v>585</v>
      </c>
      <c r="C25" s="238" t="s">
        <v>586</v>
      </c>
      <c r="D25" s="238"/>
      <c r="E25" s="52" t="s">
        <v>870</v>
      </c>
      <c r="F25" s="238"/>
      <c r="G25" s="238"/>
      <c r="H25" s="238" t="s">
        <v>910</v>
      </c>
    </row>
    <row r="26" spans="1:8" ht="30">
      <c r="A26" s="163">
        <v>24</v>
      </c>
      <c r="B26" s="238" t="s">
        <v>587</v>
      </c>
      <c r="C26" s="238" t="s">
        <v>584</v>
      </c>
      <c r="D26" s="238"/>
      <c r="E26" s="52" t="s">
        <v>870</v>
      </c>
      <c r="F26" s="238" t="s">
        <v>911</v>
      </c>
      <c r="G26" s="238"/>
      <c r="H26" s="238" t="s">
        <v>910</v>
      </c>
    </row>
    <row r="27" spans="1:8" ht="30">
      <c r="A27" s="163">
        <v>25</v>
      </c>
      <c r="B27" s="238" t="s">
        <v>588</v>
      </c>
      <c r="C27" s="238" t="s">
        <v>589</v>
      </c>
      <c r="D27" s="238"/>
      <c r="E27" s="52" t="s">
        <v>870</v>
      </c>
      <c r="F27" s="238" t="s">
        <v>912</v>
      </c>
      <c r="G27" s="238"/>
      <c r="H27" s="238" t="s">
        <v>910</v>
      </c>
    </row>
    <row r="28" spans="1:8" ht="30">
      <c r="A28" s="71">
        <v>26</v>
      </c>
      <c r="B28" s="52" t="s">
        <v>619</v>
      </c>
      <c r="C28" s="52" t="s">
        <v>620</v>
      </c>
      <c r="D28" s="52"/>
      <c r="E28" s="52" t="s">
        <v>903</v>
      </c>
      <c r="F28" s="52" t="s">
        <v>913</v>
      </c>
      <c r="G28" s="52"/>
      <c r="H28" s="52"/>
    </row>
    <row r="29" spans="1:8" ht="30">
      <c r="A29" s="71">
        <v>27</v>
      </c>
      <c r="B29" s="52" t="s">
        <v>621</v>
      </c>
      <c r="C29" s="52" t="s">
        <v>622</v>
      </c>
      <c r="D29" s="52"/>
      <c r="E29" s="52" t="s">
        <v>870</v>
      </c>
      <c r="F29" s="52" t="s">
        <v>914</v>
      </c>
      <c r="G29" s="52" t="s">
        <v>871</v>
      </c>
      <c r="H29" s="52"/>
    </row>
    <row r="31" spans="1:8" ht="50.25" customHeight="1">
      <c r="D31" s="51" t="s">
        <v>958</v>
      </c>
      <c r="E31" s="51">
        <v>22</v>
      </c>
    </row>
    <row r="32" spans="1:8" ht="50.25" customHeight="1">
      <c r="D32" s="51" t="s">
        <v>959</v>
      </c>
      <c r="E32" s="51">
        <v>3</v>
      </c>
    </row>
    <row r="33" spans="4:5" ht="50.25" customHeight="1">
      <c r="D33" s="51" t="s">
        <v>960</v>
      </c>
      <c r="E33" s="51">
        <v>2</v>
      </c>
    </row>
    <row r="34" spans="4:5" ht="50.25" customHeight="1">
      <c r="E34" s="51">
        <v>24</v>
      </c>
    </row>
  </sheetData>
  <mergeCells count="3">
    <mergeCell ref="A1:F1"/>
    <mergeCell ref="G1:H1"/>
    <mergeCell ref="F13:F15"/>
  </mergeCells>
  <pageMargins left="0.7" right="0.7" top="0.75" bottom="0.75" header="0.3" footer="0.3"/>
  <pageSetup orientation="portrait" r:id="rId1"/>
  <drawing r:id="rId2"/>
  <legacyDrawing r:id="rId3"/>
  <oleObjects>
    <mc:AlternateContent xmlns:mc="http://schemas.openxmlformats.org/markup-compatibility/2006">
      <mc:Choice Requires="x14">
        <oleObject progId="Bitmap Image" dvAspect="DVASPECT_ICON" shapeId="19457" r:id="rId4">
          <objectPr defaultSize="0" autoPict="0" r:id="rId5">
            <anchor moveWithCells="1">
              <from>
                <xdr:col>5</xdr:col>
                <xdr:colOff>104775</xdr:colOff>
                <xdr:row>5</xdr:row>
                <xdr:rowOff>104775</xdr:rowOff>
              </from>
              <to>
                <xdr:col>5</xdr:col>
                <xdr:colOff>1514475</xdr:colOff>
                <xdr:row>6</xdr:row>
                <xdr:rowOff>0</xdr:rowOff>
              </to>
            </anchor>
          </objectPr>
        </oleObject>
      </mc:Choice>
      <mc:Fallback>
        <oleObject progId="Bitmap Image" dvAspect="DVASPECT_ICON" shapeId="19457" r:id="rId4"/>
      </mc:Fallback>
    </mc:AlternateContent>
    <mc:AlternateContent xmlns:mc="http://schemas.openxmlformats.org/markup-compatibility/2006">
      <mc:Choice Requires="x14">
        <oleObject progId="Packager Shell Object" dvAspect="DVASPECT_ICON" shapeId="19458" r:id="rId6">
          <objectPr defaultSize="0" r:id="rId7">
            <anchor moveWithCells="1">
              <from>
                <xdr:col>5</xdr:col>
                <xdr:colOff>390525</xdr:colOff>
                <xdr:row>6</xdr:row>
                <xdr:rowOff>47625</xdr:rowOff>
              </from>
              <to>
                <xdr:col>5</xdr:col>
                <xdr:colOff>885825</xdr:colOff>
                <xdr:row>6</xdr:row>
                <xdr:rowOff>561975</xdr:rowOff>
              </to>
            </anchor>
          </objectPr>
        </oleObject>
      </mc:Choice>
      <mc:Fallback>
        <oleObject progId="Packager Shell Object" dvAspect="DVASPECT_ICON" shapeId="19458" r:id="rId6"/>
      </mc:Fallback>
    </mc:AlternateContent>
    <mc:AlternateContent xmlns:mc="http://schemas.openxmlformats.org/markup-compatibility/2006">
      <mc:Choice Requires="x14">
        <oleObject link="[3]!''''" oleUpdate="OLEUPDATE_ALWAYS" shapeId="19459">
          <objectPr defaultSize="0" autoPict="0" dde="1" r:id="rId8">
            <anchor moveWithCells="1">
              <from>
                <xdr:col>5</xdr:col>
                <xdr:colOff>428625</xdr:colOff>
                <xdr:row>20</xdr:row>
                <xdr:rowOff>47625</xdr:rowOff>
              </from>
              <to>
                <xdr:col>5</xdr:col>
                <xdr:colOff>1323975</xdr:colOff>
                <xdr:row>20</xdr:row>
                <xdr:rowOff>361950</xdr:rowOff>
              </to>
            </anchor>
          </objectPr>
        </oleObject>
      </mc:Choice>
      <mc:Fallback>
        <oleObject link="[3]!''''" oleUpdate="OLEUPDATE_ALWAYS" shapeId="19459"/>
      </mc:Fallback>
    </mc:AlternateContent>
    <mc:AlternateContent xmlns:mc="http://schemas.openxmlformats.org/markup-compatibility/2006">
      <mc:Choice Requires="x14">
        <oleObject link="[4]!''''" oleUpdate="OLEUPDATE_ALWAYS" shapeId="19460">
          <objectPr defaultSize="0" autoPict="0" dde="1" r:id="rId9">
            <anchor moveWithCells="1">
              <from>
                <xdr:col>5</xdr:col>
                <xdr:colOff>1152525</xdr:colOff>
                <xdr:row>15</xdr:row>
                <xdr:rowOff>0</xdr:rowOff>
              </from>
              <to>
                <xdr:col>5</xdr:col>
                <xdr:colOff>1752600</xdr:colOff>
                <xdr:row>15</xdr:row>
                <xdr:rowOff>571500</xdr:rowOff>
              </to>
            </anchor>
          </objectPr>
        </oleObject>
      </mc:Choice>
      <mc:Fallback>
        <oleObject link="[4]!''''" oleUpdate="OLEUPDATE_ALWAYS" shapeId="19460"/>
      </mc:Fallback>
    </mc:AlternateContent>
    <mc:AlternateContent xmlns:mc="http://schemas.openxmlformats.org/markup-compatibility/2006">
      <mc:Choice Requires="x14">
        <oleObject progId="Packager Shell Object" dvAspect="DVASPECT_ICON" shapeId="19461" r:id="rId10">
          <objectPr defaultSize="0" autoPict="0" r:id="rId11">
            <anchor moveWithCells="1">
              <from>
                <xdr:col>5</xdr:col>
                <xdr:colOff>219075</xdr:colOff>
                <xdr:row>2</xdr:row>
                <xdr:rowOff>104775</xdr:rowOff>
              </from>
              <to>
                <xdr:col>5</xdr:col>
                <xdr:colOff>1133475</xdr:colOff>
                <xdr:row>2</xdr:row>
                <xdr:rowOff>504825</xdr:rowOff>
              </to>
            </anchor>
          </objectPr>
        </oleObject>
      </mc:Choice>
      <mc:Fallback>
        <oleObject progId="Packager Shell Object" dvAspect="DVASPECT_ICON" shapeId="19461" r:id="rId10"/>
      </mc:Fallback>
    </mc:AlternateContent>
    <mc:AlternateContent xmlns:mc="http://schemas.openxmlformats.org/markup-compatibility/2006">
      <mc:Choice Requires="x14">
        <oleObject progId="Packager Shell Object" dvAspect="DVASPECT_ICON" shapeId="19462" r:id="rId12">
          <objectPr defaultSize="0" r:id="rId13">
            <anchor moveWithCells="1">
              <from>
                <xdr:col>5</xdr:col>
                <xdr:colOff>104775</xdr:colOff>
                <xdr:row>24</xdr:row>
                <xdr:rowOff>28575</xdr:rowOff>
              </from>
              <to>
                <xdr:col>5</xdr:col>
                <xdr:colOff>1228725</xdr:colOff>
                <xdr:row>24</xdr:row>
                <xdr:rowOff>542925</xdr:rowOff>
              </to>
            </anchor>
          </objectPr>
        </oleObject>
      </mc:Choice>
      <mc:Fallback>
        <oleObject progId="Packager Shell Object" dvAspect="DVASPECT_ICON" shapeId="19462" r:id="rId12"/>
      </mc:Fallback>
    </mc:AlternateContent>
    <mc:AlternateContent xmlns:mc="http://schemas.openxmlformats.org/markup-compatibility/2006">
      <mc:Choice Requires="x14">
        <oleObject progId="Packager Shell Object" dvAspect="DVASPECT_ICON" shapeId="19463" r:id="rId14">
          <objectPr defaultSize="0" r:id="rId15">
            <anchor moveWithCells="1">
              <from>
                <xdr:col>5</xdr:col>
                <xdr:colOff>0</xdr:colOff>
                <xdr:row>10</xdr:row>
                <xdr:rowOff>0</xdr:rowOff>
              </from>
              <to>
                <xdr:col>5</xdr:col>
                <xdr:colOff>1724025</xdr:colOff>
                <xdr:row>10</xdr:row>
                <xdr:rowOff>514350</xdr:rowOff>
              </to>
            </anchor>
          </objectPr>
        </oleObject>
      </mc:Choice>
      <mc:Fallback>
        <oleObject progId="Packager Shell Object" dvAspect="DVASPECT_ICON" shapeId="19463" r:id="rId14"/>
      </mc:Fallback>
    </mc:AlternateContent>
    <mc:AlternateContent xmlns:mc="http://schemas.openxmlformats.org/markup-compatibility/2006">
      <mc:Choice Requires="x14">
        <oleObject progId="Document" dvAspect="DVASPECT_ICON" shapeId="19464" r:id="rId16">
          <objectPr defaultSize="0" r:id="rId17">
            <anchor moveWithCells="1">
              <from>
                <xdr:col>5</xdr:col>
                <xdr:colOff>0</xdr:colOff>
                <xdr:row>15</xdr:row>
                <xdr:rowOff>0</xdr:rowOff>
              </from>
              <to>
                <xdr:col>5</xdr:col>
                <xdr:colOff>914400</xdr:colOff>
                <xdr:row>16</xdr:row>
                <xdr:rowOff>47625</xdr:rowOff>
              </to>
            </anchor>
          </objectPr>
        </oleObject>
      </mc:Choice>
      <mc:Fallback>
        <oleObject progId="Document" dvAspect="DVASPECT_ICON" shapeId="19464" r:id="rId16"/>
      </mc:Fallback>
    </mc:AlternateContent>
    <mc:AlternateContent xmlns:mc="http://schemas.openxmlformats.org/markup-compatibility/2006">
      <mc:Choice Requires="x14">
        <oleObject progId="Document" dvAspect="DVASPECT_ICON" shapeId="19465" r:id="rId18">
          <objectPr defaultSize="0" r:id="rId19">
            <anchor moveWithCells="1">
              <from>
                <xdr:col>5</xdr:col>
                <xdr:colOff>247650</xdr:colOff>
                <xdr:row>15</xdr:row>
                <xdr:rowOff>571500</xdr:rowOff>
              </from>
              <to>
                <xdr:col>5</xdr:col>
                <xdr:colOff>1162050</xdr:colOff>
                <xdr:row>17</xdr:row>
                <xdr:rowOff>238125</xdr:rowOff>
              </to>
            </anchor>
          </objectPr>
        </oleObject>
      </mc:Choice>
      <mc:Fallback>
        <oleObject progId="Document" dvAspect="DVASPECT_ICON" shapeId="19465" r:id="rId18"/>
      </mc:Fallback>
    </mc:AlternateContent>
    <mc:AlternateContent xmlns:mc="http://schemas.openxmlformats.org/markup-compatibility/2006">
      <mc:Choice Requires="x14">
        <oleObject progId="Packager Shell Object" dvAspect="DVASPECT_ICON" shapeId="19466" r:id="rId20">
          <objectPr defaultSize="0" r:id="rId21">
            <anchor moveWithCells="1">
              <from>
                <xdr:col>5</xdr:col>
                <xdr:colOff>0</xdr:colOff>
                <xdr:row>12</xdr:row>
                <xdr:rowOff>0</xdr:rowOff>
              </from>
              <to>
                <xdr:col>6</xdr:col>
                <xdr:colOff>419100</xdr:colOff>
                <xdr:row>12</xdr:row>
                <xdr:rowOff>514350</xdr:rowOff>
              </to>
            </anchor>
          </objectPr>
        </oleObject>
      </mc:Choice>
      <mc:Fallback>
        <oleObject progId="Packager Shell Object" dvAspect="DVASPECT_ICON" shapeId="19466" r:id="rId20"/>
      </mc:Fallback>
    </mc:AlternateContent>
    <mc:AlternateContent xmlns:mc="http://schemas.openxmlformats.org/markup-compatibility/2006">
      <mc:Choice Requires="x14">
        <oleObject progId="Worksheet" dvAspect="DVASPECT_ICON" shapeId="19467" r:id="rId22">
          <objectPr defaultSize="0" r:id="rId23">
            <anchor moveWithCells="1">
              <from>
                <xdr:col>5</xdr:col>
                <xdr:colOff>0</xdr:colOff>
                <xdr:row>9</xdr:row>
                <xdr:rowOff>0</xdr:rowOff>
              </from>
              <to>
                <xdr:col>5</xdr:col>
                <xdr:colOff>914400</xdr:colOff>
                <xdr:row>10</xdr:row>
                <xdr:rowOff>47625</xdr:rowOff>
              </to>
            </anchor>
          </objectPr>
        </oleObject>
      </mc:Choice>
      <mc:Fallback>
        <oleObject progId="Worksheet" dvAspect="DVASPECT_ICON" shapeId="19467" r:id="rId22"/>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27"/>
  <sheetViews>
    <sheetView tabSelected="1" zoomScale="70" zoomScaleNormal="70" workbookViewId="0">
      <selection activeCell="G28" sqref="G28"/>
    </sheetView>
  </sheetViews>
  <sheetFormatPr defaultRowHeight="15"/>
  <cols>
    <col min="2" max="2" width="32.85546875" style="256" customWidth="1"/>
    <col min="3" max="3" width="43.140625" customWidth="1"/>
    <col min="4" max="5" width="17.5703125" style="89" customWidth="1"/>
    <col min="6" max="6" width="9.140625" style="89"/>
    <col min="7" max="7" width="19.85546875" style="89" customWidth="1"/>
    <col min="8" max="8" width="30.140625" style="256" customWidth="1"/>
  </cols>
  <sheetData>
    <row r="2" spans="1:8" ht="18" customHeight="1">
      <c r="A2" s="352" t="s">
        <v>812</v>
      </c>
      <c r="B2" s="353"/>
      <c r="C2" s="353"/>
      <c r="D2" s="353"/>
      <c r="E2" s="353"/>
      <c r="F2" s="353"/>
      <c r="G2" s="353"/>
      <c r="H2" s="353"/>
    </row>
    <row r="3" spans="1:8" ht="30">
      <c r="A3" s="61" t="s">
        <v>337</v>
      </c>
      <c r="B3" s="239" t="s">
        <v>347</v>
      </c>
      <c r="C3" s="61" t="s">
        <v>338</v>
      </c>
      <c r="D3" s="61" t="s">
        <v>312</v>
      </c>
      <c r="E3" s="61" t="s">
        <v>915</v>
      </c>
      <c r="F3" s="61" t="s">
        <v>313</v>
      </c>
      <c r="G3" s="61" t="s">
        <v>864</v>
      </c>
      <c r="H3" s="239" t="s">
        <v>916</v>
      </c>
    </row>
    <row r="4" spans="1:8" ht="100.5" customHeight="1">
      <c r="A4" s="147">
        <v>1</v>
      </c>
      <c r="B4" s="240" t="s">
        <v>781</v>
      </c>
      <c r="C4" s="215" t="s">
        <v>782</v>
      </c>
      <c r="E4" s="88"/>
      <c r="F4" s="88"/>
      <c r="G4" s="88" t="s">
        <v>957</v>
      </c>
      <c r="H4" s="241"/>
    </row>
    <row r="5" spans="1:8" ht="90">
      <c r="A5" s="147">
        <v>2</v>
      </c>
      <c r="B5" s="240" t="s">
        <v>783</v>
      </c>
      <c r="C5" s="215" t="s">
        <v>784</v>
      </c>
      <c r="D5" s="266"/>
      <c r="E5" s="88"/>
      <c r="F5" s="88"/>
      <c r="G5" s="88" t="s">
        <v>867</v>
      </c>
      <c r="H5" s="241"/>
    </row>
    <row r="6" spans="1:8" ht="90">
      <c r="A6" s="147">
        <v>3</v>
      </c>
      <c r="B6" s="240" t="s">
        <v>785</v>
      </c>
      <c r="C6" s="215" t="s">
        <v>786</v>
      </c>
      <c r="D6" s="266"/>
      <c r="E6" s="88"/>
      <c r="F6" s="88"/>
      <c r="G6" s="88" t="s">
        <v>867</v>
      </c>
      <c r="H6" s="241"/>
    </row>
    <row r="7" spans="1:8" ht="255">
      <c r="A7" s="227">
        <v>4</v>
      </c>
      <c r="B7" s="242" t="s">
        <v>787</v>
      </c>
      <c r="C7" s="226" t="s">
        <v>788</v>
      </c>
      <c r="D7" s="266"/>
      <c r="E7" s="243"/>
      <c r="F7" s="243"/>
      <c r="G7" s="243" t="s">
        <v>867</v>
      </c>
      <c r="H7" s="244"/>
    </row>
    <row r="8" spans="1:8" ht="225">
      <c r="A8" s="245">
        <v>5</v>
      </c>
      <c r="B8" s="246" t="s">
        <v>789</v>
      </c>
      <c r="C8" s="247" t="s">
        <v>790</v>
      </c>
      <c r="D8" s="266"/>
      <c r="E8" s="248"/>
      <c r="F8" s="248"/>
      <c r="G8" s="248" t="s">
        <v>867</v>
      </c>
      <c r="H8" s="246" t="s">
        <v>917</v>
      </c>
    </row>
    <row r="9" spans="1:8" ht="225">
      <c r="A9" s="245">
        <v>6</v>
      </c>
      <c r="B9" s="246" t="s">
        <v>791</v>
      </c>
      <c r="C9" s="247" t="s">
        <v>792</v>
      </c>
      <c r="D9" s="266"/>
      <c r="E9" s="248"/>
      <c r="F9" s="248"/>
      <c r="G9" s="248" t="s">
        <v>867</v>
      </c>
      <c r="H9" s="246" t="s">
        <v>917</v>
      </c>
    </row>
    <row r="10" spans="1:8" ht="300">
      <c r="A10" s="245">
        <v>7</v>
      </c>
      <c r="B10" s="246" t="s">
        <v>794</v>
      </c>
      <c r="C10" s="249" t="s">
        <v>793</v>
      </c>
      <c r="D10" s="266"/>
      <c r="E10" s="248"/>
      <c r="F10" s="248"/>
      <c r="G10" s="248" t="s">
        <v>867</v>
      </c>
      <c r="H10" s="246" t="s">
        <v>918</v>
      </c>
    </row>
    <row r="11" spans="1:8" ht="165">
      <c r="A11" s="147">
        <v>8</v>
      </c>
      <c r="B11" s="241" t="s">
        <v>795</v>
      </c>
      <c r="C11" s="215" t="s">
        <v>796</v>
      </c>
      <c r="D11" s="88" t="s">
        <v>870</v>
      </c>
      <c r="E11" s="88"/>
      <c r="F11" s="88"/>
      <c r="G11" s="88" t="s">
        <v>870</v>
      </c>
      <c r="H11" s="241" t="s">
        <v>919</v>
      </c>
    </row>
    <row r="12" spans="1:8" ht="285">
      <c r="A12" s="250">
        <v>9</v>
      </c>
      <c r="B12" s="251" t="s">
        <v>810</v>
      </c>
      <c r="C12" s="252" t="s">
        <v>797</v>
      </c>
      <c r="D12" s="253"/>
      <c r="E12" s="253"/>
      <c r="F12" s="253"/>
      <c r="G12" s="88" t="s">
        <v>870</v>
      </c>
      <c r="H12" s="251" t="s">
        <v>919</v>
      </c>
    </row>
    <row r="13" spans="1:8" ht="285">
      <c r="A13" s="220">
        <v>10</v>
      </c>
      <c r="B13" s="254" t="s">
        <v>798</v>
      </c>
      <c r="C13" s="219" t="s">
        <v>799</v>
      </c>
      <c r="D13" s="255"/>
      <c r="E13" s="255"/>
      <c r="F13" s="255"/>
      <c r="G13" s="255" t="s">
        <v>870</v>
      </c>
      <c r="H13" s="254"/>
    </row>
    <row r="14" spans="1:8" ht="267.75">
      <c r="A14" s="147">
        <v>11</v>
      </c>
      <c r="B14" s="240" t="s">
        <v>800</v>
      </c>
      <c r="C14" s="215" t="s">
        <v>801</v>
      </c>
      <c r="D14" s="88"/>
      <c r="E14" s="88"/>
      <c r="F14" s="88"/>
      <c r="G14" s="88" t="s">
        <v>920</v>
      </c>
      <c r="H14" s="241" t="s">
        <v>921</v>
      </c>
    </row>
    <row r="15" spans="1:8" ht="285">
      <c r="A15" s="147">
        <v>12</v>
      </c>
      <c r="B15" s="241" t="s">
        <v>802</v>
      </c>
      <c r="C15" s="215" t="s">
        <v>803</v>
      </c>
      <c r="D15" s="88"/>
      <c r="E15" s="88"/>
      <c r="F15" s="88"/>
      <c r="G15" s="88" t="s">
        <v>870</v>
      </c>
      <c r="H15" s="241" t="s">
        <v>922</v>
      </c>
    </row>
    <row r="16" spans="1:8" ht="165">
      <c r="A16" s="147">
        <v>13</v>
      </c>
      <c r="B16" s="241" t="s">
        <v>804</v>
      </c>
      <c r="C16" s="215" t="s">
        <v>805</v>
      </c>
      <c r="D16" s="88"/>
      <c r="E16" s="88"/>
      <c r="F16" s="88"/>
      <c r="G16" s="88" t="s">
        <v>870</v>
      </c>
      <c r="H16" s="241"/>
    </row>
    <row r="17" spans="1:8" ht="270">
      <c r="A17" s="220">
        <v>14</v>
      </c>
      <c r="B17" s="254" t="s">
        <v>806</v>
      </c>
      <c r="C17" s="219" t="s">
        <v>807</v>
      </c>
      <c r="D17" s="255"/>
      <c r="E17" s="255"/>
      <c r="F17" s="255"/>
      <c r="G17" s="88" t="s">
        <v>870</v>
      </c>
      <c r="H17" s="254" t="s">
        <v>919</v>
      </c>
    </row>
    <row r="18" spans="1:8" ht="255">
      <c r="A18" s="147">
        <v>15</v>
      </c>
      <c r="B18" s="241" t="s">
        <v>808</v>
      </c>
      <c r="C18" s="215" t="s">
        <v>809</v>
      </c>
      <c r="D18" s="88"/>
      <c r="E18" s="88"/>
      <c r="F18" s="88"/>
      <c r="G18" s="266" t="s">
        <v>867</v>
      </c>
      <c r="H18" s="241" t="s">
        <v>923</v>
      </c>
    </row>
    <row r="21" spans="1:8">
      <c r="E21" s="89" t="s">
        <v>958</v>
      </c>
      <c r="F21" s="89">
        <v>6</v>
      </c>
    </row>
    <row r="22" spans="1:8">
      <c r="E22" s="89" t="s">
        <v>959</v>
      </c>
      <c r="F22" s="89">
        <v>2</v>
      </c>
    </row>
    <row r="23" spans="1:8">
      <c r="E23" s="89" t="s">
        <v>960</v>
      </c>
      <c r="F23" s="89">
        <v>7</v>
      </c>
    </row>
    <row r="24" spans="1:8">
      <c r="F24" s="89">
        <v>13</v>
      </c>
    </row>
    <row r="26" spans="1:8">
      <c r="E26" s="89" t="s">
        <v>958</v>
      </c>
      <c r="F26" s="89">
        <f>22+6</f>
        <v>28</v>
      </c>
    </row>
    <row r="27" spans="1:8">
      <c r="E27" s="89" t="s">
        <v>961</v>
      </c>
      <c r="F27" s="89">
        <f>22+13</f>
        <v>35</v>
      </c>
      <c r="G27" s="89">
        <f>F26/F27</f>
        <v>0.8</v>
      </c>
    </row>
  </sheetData>
  <mergeCells count="1">
    <mergeCell ref="A2:H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Packager Shell Object" dvAspect="DVASPECT_ICON" shapeId="20481" r:id="rId4">
          <objectPr defaultSize="0" r:id="rId5">
            <anchor moveWithCells="1">
              <from>
                <xdr:col>4</xdr:col>
                <xdr:colOff>0</xdr:colOff>
                <xdr:row>10</xdr:row>
                <xdr:rowOff>0</xdr:rowOff>
              </from>
              <to>
                <xdr:col>6</xdr:col>
                <xdr:colOff>47625</xdr:colOff>
                <xdr:row>10</xdr:row>
                <xdr:rowOff>514350</xdr:rowOff>
              </to>
            </anchor>
          </objectPr>
        </oleObject>
      </mc:Choice>
      <mc:Fallback>
        <oleObject progId="Packager Shell Object" dvAspect="DVASPECT_ICON" shapeId="20481" r:id="rId4"/>
      </mc:Fallback>
    </mc:AlternateContent>
    <mc:AlternateContent xmlns:mc="http://schemas.openxmlformats.org/markup-compatibility/2006">
      <mc:Choice Requires="x14">
        <oleObject progId="Packager Shell Object" dvAspect="DVASPECT_ICON" shapeId="20482" r:id="rId6">
          <objectPr defaultSize="0" r:id="rId7">
            <anchor moveWithCells="1">
              <from>
                <xdr:col>4</xdr:col>
                <xdr:colOff>0</xdr:colOff>
                <xdr:row>11</xdr:row>
                <xdr:rowOff>0</xdr:rowOff>
              </from>
              <to>
                <xdr:col>4</xdr:col>
                <xdr:colOff>914400</xdr:colOff>
                <xdr:row>11</xdr:row>
                <xdr:rowOff>514350</xdr:rowOff>
              </to>
            </anchor>
          </objectPr>
        </oleObject>
      </mc:Choice>
      <mc:Fallback>
        <oleObject progId="Packager Shell Object" dvAspect="DVASPECT_ICON" shapeId="20482" r:id="rId6"/>
      </mc:Fallback>
    </mc:AlternateContent>
    <mc:AlternateContent xmlns:mc="http://schemas.openxmlformats.org/markup-compatibility/2006">
      <mc:Choice Requires="x14">
        <oleObject progId="Packager Shell Object" dvAspect="DVASPECT_ICON" shapeId="20483" r:id="rId8">
          <objectPr defaultSize="0" r:id="rId9">
            <anchor moveWithCells="1">
              <from>
                <xdr:col>4</xdr:col>
                <xdr:colOff>0</xdr:colOff>
                <xdr:row>12</xdr:row>
                <xdr:rowOff>0</xdr:rowOff>
              </from>
              <to>
                <xdr:col>6</xdr:col>
                <xdr:colOff>466725</xdr:colOff>
                <xdr:row>12</xdr:row>
                <xdr:rowOff>514350</xdr:rowOff>
              </to>
            </anchor>
          </objectPr>
        </oleObject>
      </mc:Choice>
      <mc:Fallback>
        <oleObject progId="Packager Shell Object" dvAspect="DVASPECT_ICON" shapeId="20483" r:id="rId8"/>
      </mc:Fallback>
    </mc:AlternateContent>
    <mc:AlternateContent xmlns:mc="http://schemas.openxmlformats.org/markup-compatibility/2006">
      <mc:Choice Requires="x14">
        <oleObject progId="Packager Shell Object" dvAspect="DVASPECT_ICON" shapeId="20484" r:id="rId10">
          <objectPr defaultSize="0" r:id="rId11">
            <anchor moveWithCells="1">
              <from>
                <xdr:col>4</xdr:col>
                <xdr:colOff>0</xdr:colOff>
                <xdr:row>16</xdr:row>
                <xdr:rowOff>0</xdr:rowOff>
              </from>
              <to>
                <xdr:col>6</xdr:col>
                <xdr:colOff>466725</xdr:colOff>
                <xdr:row>16</xdr:row>
                <xdr:rowOff>514350</xdr:rowOff>
              </to>
            </anchor>
          </objectPr>
        </oleObject>
      </mc:Choice>
      <mc:Fallback>
        <oleObject progId="Packager Shell Object" dvAspect="DVASPECT_ICON" shapeId="20484" r:id="rId10"/>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17"/>
  <sheetViews>
    <sheetView workbookViewId="0">
      <selection activeCell="D5" sqref="D5:D7"/>
    </sheetView>
  </sheetViews>
  <sheetFormatPr defaultRowHeight="15"/>
  <cols>
    <col min="2" max="2" width="5.85546875" customWidth="1"/>
    <col min="3" max="3" width="34" bestFit="1" customWidth="1"/>
    <col min="4" max="4" width="12.85546875" bestFit="1" customWidth="1"/>
    <col min="5" max="5" width="8.42578125" bestFit="1" customWidth="1"/>
    <col min="6" max="6" width="15.7109375" bestFit="1" customWidth="1"/>
  </cols>
  <sheetData>
    <row r="1" spans="3:6">
      <c r="C1" s="290" t="s">
        <v>966</v>
      </c>
      <c r="D1" s="291"/>
      <c r="E1" s="291"/>
      <c r="F1" s="292"/>
    </row>
    <row r="2" spans="3:6" ht="15.75" thickBot="1">
      <c r="C2" s="293"/>
      <c r="D2" s="294"/>
      <c r="E2" s="294"/>
      <c r="F2" s="295"/>
    </row>
    <row r="3" spans="3:6" ht="18.75" thickBot="1">
      <c r="C3" s="287" t="s">
        <v>748</v>
      </c>
      <c r="D3" s="288"/>
      <c r="E3" s="288"/>
      <c r="F3" s="289"/>
    </row>
    <row r="4" spans="3:6">
      <c r="C4" s="102"/>
      <c r="D4" s="103" t="s">
        <v>728</v>
      </c>
      <c r="E4" s="104" t="s">
        <v>729</v>
      </c>
      <c r="F4" s="105" t="s">
        <v>717</v>
      </c>
    </row>
    <row r="5" spans="3:6">
      <c r="C5" s="106" t="s">
        <v>732</v>
      </c>
      <c r="D5" s="77">
        <v>40</v>
      </c>
      <c r="E5" s="101">
        <f>'Platform Audit Checklist'!E32:F32</f>
        <v>75</v>
      </c>
      <c r="F5" s="107">
        <f>E5*D5/100</f>
        <v>30</v>
      </c>
    </row>
    <row r="6" spans="3:6">
      <c r="C6" s="106" t="s">
        <v>733</v>
      </c>
      <c r="D6" s="77">
        <v>50</v>
      </c>
      <c r="E6" s="101">
        <f>'Operation Environment Security'!G19/'Operation Environment Security'!D19*100</f>
        <v>85.68</v>
      </c>
      <c r="F6" s="107">
        <f>E6*D6/100</f>
        <v>42.84</v>
      </c>
    </row>
    <row r="7" spans="3:6">
      <c r="C7" s="106" t="s">
        <v>730</v>
      </c>
      <c r="D7" s="77">
        <v>10</v>
      </c>
      <c r="E7" s="101">
        <v>76.599999999999994</v>
      </c>
      <c r="F7" s="107">
        <f>E7*D7/100</f>
        <v>7.66</v>
      </c>
    </row>
    <row r="8" spans="3:6" ht="15.75" thickBot="1">
      <c r="C8" s="285" t="s">
        <v>731</v>
      </c>
      <c r="D8" s="286"/>
      <c r="E8" s="286"/>
      <c r="F8" s="108">
        <f>SUM(F5:F7)</f>
        <v>80.5</v>
      </c>
    </row>
    <row r="9" spans="3:6" ht="15.75" thickBot="1"/>
    <row r="10" spans="3:6">
      <c r="C10" s="290" t="s">
        <v>967</v>
      </c>
      <c r="D10" s="291"/>
      <c r="E10" s="291"/>
      <c r="F10" s="292"/>
    </row>
    <row r="11" spans="3:6" ht="15.75" thickBot="1">
      <c r="C11" s="293"/>
      <c r="D11" s="294"/>
      <c r="E11" s="294"/>
      <c r="F11" s="295"/>
    </row>
    <row r="12" spans="3:6" ht="18.75" thickBot="1">
      <c r="C12" s="287" t="s">
        <v>748</v>
      </c>
      <c r="D12" s="288"/>
      <c r="E12" s="288"/>
      <c r="F12" s="289"/>
    </row>
    <row r="13" spans="3:6">
      <c r="C13" s="102"/>
      <c r="D13" s="103" t="s">
        <v>728</v>
      </c>
      <c r="E13" s="104" t="s">
        <v>729</v>
      </c>
      <c r="F13" s="105" t="s">
        <v>717</v>
      </c>
    </row>
    <row r="14" spans="3:6">
      <c r="C14" s="106" t="s">
        <v>732</v>
      </c>
      <c r="D14" s="77">
        <v>40</v>
      </c>
      <c r="E14" s="101">
        <f>F14/D14*100</f>
        <v>92.5</v>
      </c>
      <c r="F14" s="107">
        <v>37</v>
      </c>
    </row>
    <row r="15" spans="3:6">
      <c r="C15" s="106" t="s">
        <v>733</v>
      </c>
      <c r="D15" s="77">
        <v>50</v>
      </c>
      <c r="E15" s="101">
        <f>'Operation Environment Security'!G22</f>
        <v>93.68</v>
      </c>
      <c r="F15" s="107">
        <f t="shared" ref="F15" si="0">E15*D15/100</f>
        <v>46.84</v>
      </c>
    </row>
    <row r="16" spans="3:6">
      <c r="C16" s="106" t="s">
        <v>730</v>
      </c>
      <c r="D16" s="77">
        <v>10</v>
      </c>
      <c r="E16" s="101">
        <v>76.599999999999994</v>
      </c>
      <c r="F16" s="107">
        <v>7.66</v>
      </c>
    </row>
    <row r="17" spans="3:6" ht="15.75" thickBot="1">
      <c r="C17" s="285" t="s">
        <v>731</v>
      </c>
      <c r="D17" s="286"/>
      <c r="E17" s="286"/>
      <c r="F17" s="108">
        <f>SUM(F14:F16)</f>
        <v>91.5</v>
      </c>
    </row>
  </sheetData>
  <mergeCells count="6">
    <mergeCell ref="C17:E17"/>
    <mergeCell ref="C8:E8"/>
    <mergeCell ref="C3:F3"/>
    <mergeCell ref="C1:F2"/>
    <mergeCell ref="C10:F11"/>
    <mergeCell ref="C12:F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2"/>
  <sheetViews>
    <sheetView zoomScaleNormal="100" workbookViewId="0">
      <selection activeCell="G3" sqref="G3"/>
    </sheetView>
  </sheetViews>
  <sheetFormatPr defaultRowHeight="15"/>
  <cols>
    <col min="2" max="2" width="6" bestFit="1" customWidth="1"/>
    <col min="3" max="3" width="25.5703125" bestFit="1" customWidth="1"/>
    <col min="4" max="4" width="55" customWidth="1"/>
    <col min="5" max="5" width="10" bestFit="1" customWidth="1"/>
    <col min="7" max="7" width="22.42578125" customWidth="1"/>
  </cols>
  <sheetData>
    <row r="1" spans="2:7" ht="18.75" customHeight="1" thickBot="1">
      <c r="B1" s="287" t="s">
        <v>704</v>
      </c>
      <c r="C1" s="288"/>
      <c r="D1" s="288"/>
      <c r="E1" s="288"/>
      <c r="F1" s="289"/>
    </row>
    <row r="2" spans="2:7" ht="30">
      <c r="B2" s="94" t="s">
        <v>705</v>
      </c>
      <c r="C2" s="95" t="s">
        <v>666</v>
      </c>
      <c r="D2" s="95" t="s">
        <v>0</v>
      </c>
      <c r="E2" s="97" t="s">
        <v>727</v>
      </c>
      <c r="F2" s="96" t="s">
        <v>718</v>
      </c>
      <c r="G2" s="96" t="s">
        <v>313</v>
      </c>
    </row>
    <row r="3" spans="2:7" ht="255">
      <c r="B3" s="298">
        <v>1</v>
      </c>
      <c r="C3" s="300" t="s">
        <v>668</v>
      </c>
      <c r="D3" s="70" t="s">
        <v>669</v>
      </c>
      <c r="E3" s="98">
        <v>4</v>
      </c>
      <c r="F3" s="74">
        <v>4</v>
      </c>
      <c r="G3" s="157"/>
    </row>
    <row r="4" spans="2:7" ht="45">
      <c r="B4" s="299"/>
      <c r="C4" s="301"/>
      <c r="D4" s="70" t="s">
        <v>670</v>
      </c>
      <c r="E4" s="71">
        <v>2</v>
      </c>
      <c r="F4" s="71">
        <v>2</v>
      </c>
      <c r="G4" s="157"/>
    </row>
    <row r="5" spans="2:7" ht="60">
      <c r="B5" s="298">
        <v>2</v>
      </c>
      <c r="C5" s="300" t="s">
        <v>178</v>
      </c>
      <c r="D5" s="72" t="s">
        <v>671</v>
      </c>
      <c r="E5" s="167">
        <v>2</v>
      </c>
      <c r="F5" s="158">
        <v>1</v>
      </c>
      <c r="G5" s="159"/>
    </row>
    <row r="6" spans="2:7" ht="30">
      <c r="B6" s="299"/>
      <c r="C6" s="301"/>
      <c r="D6" s="72" t="s">
        <v>672</v>
      </c>
      <c r="E6" s="167">
        <v>1</v>
      </c>
      <c r="F6" s="71">
        <v>1</v>
      </c>
      <c r="G6" s="157"/>
    </row>
    <row r="7" spans="2:7" ht="135">
      <c r="B7" s="302"/>
      <c r="C7" s="303"/>
      <c r="D7" s="72" t="s">
        <v>673</v>
      </c>
      <c r="E7" s="167">
        <v>2</v>
      </c>
      <c r="F7" s="158">
        <v>1</v>
      </c>
      <c r="G7" s="159"/>
    </row>
    <row r="8" spans="2:7" ht="45">
      <c r="B8" s="298">
        <v>3</v>
      </c>
      <c r="C8" s="300" t="s">
        <v>674</v>
      </c>
      <c r="D8" s="72" t="s">
        <v>675</v>
      </c>
      <c r="E8" s="167">
        <v>1</v>
      </c>
      <c r="F8" s="71">
        <v>0.5</v>
      </c>
      <c r="G8" s="159"/>
    </row>
    <row r="9" spans="2:7" ht="30">
      <c r="B9" s="299"/>
      <c r="C9" s="301"/>
      <c r="D9" s="72" t="s">
        <v>676</v>
      </c>
      <c r="E9" s="167">
        <v>1</v>
      </c>
      <c r="F9" s="71">
        <v>0.5</v>
      </c>
      <c r="G9" s="159"/>
    </row>
    <row r="10" spans="2:7">
      <c r="B10" s="299"/>
      <c r="C10" s="301"/>
      <c r="D10" s="72" t="s">
        <v>677</v>
      </c>
      <c r="E10" s="99">
        <v>1</v>
      </c>
      <c r="F10" s="98">
        <v>1</v>
      </c>
      <c r="G10" s="160"/>
    </row>
    <row r="11" spans="2:7" ht="45">
      <c r="B11" s="299"/>
      <c r="C11" s="301"/>
      <c r="D11" s="72" t="s">
        <v>678</v>
      </c>
      <c r="E11" s="99">
        <v>1</v>
      </c>
      <c r="F11" s="98">
        <v>1</v>
      </c>
      <c r="G11" s="160"/>
    </row>
    <row r="12" spans="2:7">
      <c r="B12" s="299"/>
      <c r="C12" s="301"/>
      <c r="D12" s="72" t="s">
        <v>679</v>
      </c>
      <c r="E12" s="99">
        <v>1</v>
      </c>
      <c r="F12" s="98">
        <v>1</v>
      </c>
      <c r="G12" s="160"/>
    </row>
    <row r="13" spans="2:7">
      <c r="B13" s="299"/>
      <c r="C13" s="301"/>
      <c r="D13" s="72" t="s">
        <v>680</v>
      </c>
      <c r="E13" s="99">
        <v>1</v>
      </c>
      <c r="F13" s="98">
        <v>1</v>
      </c>
      <c r="G13" s="160"/>
    </row>
    <row r="14" spans="2:7">
      <c r="B14" s="302"/>
      <c r="C14" s="303"/>
      <c r="D14" s="72" t="s">
        <v>681</v>
      </c>
      <c r="E14" s="99">
        <v>1</v>
      </c>
      <c r="F14" s="98">
        <v>1</v>
      </c>
      <c r="G14" s="160"/>
    </row>
    <row r="15" spans="2:7" ht="60">
      <c r="B15" s="298">
        <v>4</v>
      </c>
      <c r="C15" s="300" t="s">
        <v>682</v>
      </c>
      <c r="D15" s="72" t="s">
        <v>683</v>
      </c>
      <c r="E15" s="99">
        <v>1</v>
      </c>
      <c r="F15" s="161">
        <v>1</v>
      </c>
      <c r="G15" s="160"/>
    </row>
    <row r="16" spans="2:7" ht="255">
      <c r="B16" s="299"/>
      <c r="C16" s="301"/>
      <c r="D16" s="72" t="s">
        <v>684</v>
      </c>
      <c r="E16" s="167">
        <v>2</v>
      </c>
      <c r="F16" s="71">
        <v>2</v>
      </c>
      <c r="G16" s="160"/>
    </row>
    <row r="17" spans="2:7" ht="120">
      <c r="B17" s="299"/>
      <c r="C17" s="301"/>
      <c r="D17" s="72" t="s">
        <v>685</v>
      </c>
      <c r="E17" s="167">
        <v>2</v>
      </c>
      <c r="F17" s="71">
        <v>2</v>
      </c>
      <c r="G17" s="160"/>
    </row>
    <row r="18" spans="2:7" ht="105">
      <c r="B18" s="299"/>
      <c r="C18" s="301"/>
      <c r="D18" s="72" t="s">
        <v>686</v>
      </c>
      <c r="E18" s="167">
        <v>1</v>
      </c>
      <c r="F18" s="71">
        <v>1</v>
      </c>
      <c r="G18" s="160"/>
    </row>
    <row r="19" spans="2:7" ht="45">
      <c r="B19" s="302"/>
      <c r="C19" s="303"/>
      <c r="D19" s="72" t="s">
        <v>687</v>
      </c>
      <c r="E19" s="167">
        <v>1</v>
      </c>
      <c r="F19" s="71">
        <v>1</v>
      </c>
      <c r="G19" s="160"/>
    </row>
    <row r="20" spans="2:7" ht="30">
      <c r="B20" s="29">
        <v>5</v>
      </c>
      <c r="C20" s="52" t="s">
        <v>688</v>
      </c>
      <c r="D20" s="72" t="s">
        <v>689</v>
      </c>
      <c r="E20" s="99">
        <v>2</v>
      </c>
      <c r="F20" s="74">
        <v>2</v>
      </c>
      <c r="G20" s="160"/>
    </row>
    <row r="21" spans="2:7" ht="30">
      <c r="B21" s="298">
        <v>6</v>
      </c>
      <c r="C21" s="300" t="s">
        <v>690</v>
      </c>
      <c r="D21" s="73" t="s">
        <v>691</v>
      </c>
      <c r="E21" s="163">
        <v>1</v>
      </c>
      <c r="F21" s="162">
        <v>0</v>
      </c>
      <c r="G21" s="304"/>
    </row>
    <row r="22" spans="2:7" ht="30">
      <c r="B22" s="299"/>
      <c r="C22" s="301"/>
      <c r="D22" s="73" t="s">
        <v>692</v>
      </c>
      <c r="E22" s="163">
        <v>1</v>
      </c>
      <c r="F22" s="162">
        <v>0</v>
      </c>
      <c r="G22" s="304"/>
    </row>
    <row r="23" spans="2:7" ht="30">
      <c r="B23" s="299"/>
      <c r="C23" s="301"/>
      <c r="D23" s="73" t="s">
        <v>693</v>
      </c>
      <c r="E23" s="163">
        <v>1</v>
      </c>
      <c r="F23" s="162">
        <v>0</v>
      </c>
      <c r="G23" s="304"/>
    </row>
    <row r="24" spans="2:7" ht="45">
      <c r="B24" s="302"/>
      <c r="C24" s="303"/>
      <c r="D24" s="73" t="s">
        <v>694</v>
      </c>
      <c r="E24" s="163">
        <v>1</v>
      </c>
      <c r="F24" s="162">
        <v>0</v>
      </c>
      <c r="G24" s="304"/>
    </row>
    <row r="25" spans="2:7" ht="45">
      <c r="B25" s="298">
        <v>7</v>
      </c>
      <c r="C25" s="300" t="s">
        <v>695</v>
      </c>
      <c r="D25" s="72" t="s">
        <v>696</v>
      </c>
      <c r="E25" s="167">
        <v>1</v>
      </c>
      <c r="F25" s="71">
        <v>1</v>
      </c>
      <c r="G25" s="160"/>
    </row>
    <row r="26" spans="2:7" ht="90">
      <c r="B26" s="299"/>
      <c r="C26" s="301"/>
      <c r="D26" s="72" t="s">
        <v>697</v>
      </c>
      <c r="E26" s="163">
        <v>2</v>
      </c>
      <c r="F26" s="163">
        <v>2</v>
      </c>
      <c r="G26" s="160"/>
    </row>
    <row r="27" spans="2:7" ht="120">
      <c r="B27" s="299"/>
      <c r="C27" s="301"/>
      <c r="D27" s="72" t="s">
        <v>698</v>
      </c>
      <c r="E27" s="167">
        <v>1</v>
      </c>
      <c r="F27" s="71">
        <v>1</v>
      </c>
      <c r="G27" s="160"/>
    </row>
    <row r="28" spans="2:7" ht="30">
      <c r="B28" s="302"/>
      <c r="C28" s="303"/>
      <c r="D28" s="73" t="s">
        <v>699</v>
      </c>
      <c r="E28" s="163">
        <v>1</v>
      </c>
      <c r="F28" s="162">
        <v>0</v>
      </c>
      <c r="G28" s="164"/>
    </row>
    <row r="29" spans="2:7" ht="30">
      <c r="B29" s="29">
        <v>8</v>
      </c>
      <c r="C29" s="52" t="s">
        <v>700</v>
      </c>
      <c r="D29" s="73" t="s">
        <v>701</v>
      </c>
      <c r="E29" s="100">
        <v>2</v>
      </c>
      <c r="F29" s="74">
        <v>2</v>
      </c>
      <c r="G29" s="160"/>
    </row>
    <row r="30" spans="2:7" ht="30.75" thickBot="1">
      <c r="B30" s="30">
        <v>9</v>
      </c>
      <c r="C30" s="75" t="s">
        <v>702</v>
      </c>
      <c r="D30" s="76" t="s">
        <v>703</v>
      </c>
      <c r="E30" s="168">
        <v>2</v>
      </c>
      <c r="F30" s="165">
        <v>0</v>
      </c>
      <c r="G30" s="166"/>
    </row>
    <row r="31" spans="2:7" ht="15.75" thickBot="1">
      <c r="E31" s="93">
        <f>SUM(E3:E30)</f>
        <v>40</v>
      </c>
      <c r="F31" s="93">
        <f>SUM(F3:F30)</f>
        <v>30</v>
      </c>
    </row>
    <row r="32" spans="2:7" ht="15.75" thickBot="1">
      <c r="E32" s="296">
        <f>F31/E31*100</f>
        <v>75</v>
      </c>
      <c r="F32" s="297"/>
    </row>
  </sheetData>
  <mergeCells count="15">
    <mergeCell ref="G21:G24"/>
    <mergeCell ref="B1:F1"/>
    <mergeCell ref="B21:B24"/>
    <mergeCell ref="C21:C24"/>
    <mergeCell ref="E32:F32"/>
    <mergeCell ref="B3:B4"/>
    <mergeCell ref="C3:C4"/>
    <mergeCell ref="B5:B7"/>
    <mergeCell ref="C5:C7"/>
    <mergeCell ref="B25:B28"/>
    <mergeCell ref="C25:C28"/>
    <mergeCell ref="B8:B14"/>
    <mergeCell ref="C8:C14"/>
    <mergeCell ref="B15:B19"/>
    <mergeCell ref="C15:C19"/>
  </mergeCells>
  <conditionalFormatting sqref="C2:C30">
    <cfRule type="cellIs" dxfId="29" priority="1" stopIfTrue="1" operator="equal">
      <formula>"NA"</formula>
    </cfRule>
    <cfRule type="cellIs" dxfId="28" priority="2" stopIfTrue="1" operator="equal">
      <formula>"Yes"</formula>
    </cfRule>
    <cfRule type="cellIs" dxfId="27" priority="3" stopIfTrue="1" operator="equal">
      <formula>"No"</formula>
    </cfRule>
    <cfRule type="containsText" dxfId="26" priority="4" stopIfTrue="1" operator="containsText" text="No">
      <formula>NOT(ISERROR(SEARCH("No",C2)))</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2"/>
  <sheetViews>
    <sheetView workbookViewId="0">
      <selection activeCell="G9" sqref="G9"/>
    </sheetView>
  </sheetViews>
  <sheetFormatPr defaultRowHeight="15"/>
  <cols>
    <col min="2" max="2" width="5.7109375" bestFit="1" customWidth="1"/>
    <col min="3" max="3" width="42.85546875" bestFit="1" customWidth="1"/>
    <col min="4" max="4" width="10.7109375" bestFit="1" customWidth="1"/>
    <col min="5" max="5" width="10" bestFit="1" customWidth="1"/>
    <col min="6" max="6" width="19.28515625" bestFit="1" customWidth="1"/>
    <col min="7" max="7" width="15.28515625" bestFit="1" customWidth="1"/>
  </cols>
  <sheetData>
    <row r="1" spans="2:7" ht="15.75" thickBot="1"/>
    <row r="2" spans="2:7" ht="30">
      <c r="B2" s="55" t="s">
        <v>705</v>
      </c>
      <c r="C2" s="83" t="s">
        <v>706</v>
      </c>
      <c r="D2" s="83" t="s">
        <v>707</v>
      </c>
      <c r="E2" s="84" t="s">
        <v>716</v>
      </c>
      <c r="F2" s="84" t="s">
        <v>718</v>
      </c>
      <c r="G2" s="85" t="s">
        <v>717</v>
      </c>
    </row>
    <row r="3" spans="2:7" ht="30">
      <c r="B3" s="79">
        <v>1</v>
      </c>
      <c r="C3" s="52" t="s">
        <v>708</v>
      </c>
      <c r="D3" s="71">
        <v>2</v>
      </c>
      <c r="E3" s="86">
        <v>5</v>
      </c>
      <c r="F3" s="77">
        <v>5</v>
      </c>
      <c r="G3" s="90">
        <f>F3*D3/(E3)</f>
        <v>2</v>
      </c>
    </row>
    <row r="4" spans="2:7">
      <c r="B4" s="79">
        <v>2</v>
      </c>
      <c r="C4" s="78" t="s">
        <v>709</v>
      </c>
      <c r="D4" s="77">
        <v>3</v>
      </c>
      <c r="E4" s="86">
        <v>6</v>
      </c>
      <c r="F4" s="77">
        <v>6</v>
      </c>
      <c r="G4" s="90">
        <f t="shared" ref="G4:G17" si="0">F4*D4/(E4)</f>
        <v>3</v>
      </c>
    </row>
    <row r="5" spans="2:7">
      <c r="B5" s="79">
        <v>3</v>
      </c>
      <c r="C5" s="78" t="s">
        <v>726</v>
      </c>
      <c r="D5" s="77">
        <v>6</v>
      </c>
      <c r="E5" s="86">
        <v>9</v>
      </c>
      <c r="F5" s="77">
        <v>9</v>
      </c>
      <c r="G5" s="90">
        <f t="shared" si="0"/>
        <v>6</v>
      </c>
    </row>
    <row r="6" spans="2:7">
      <c r="B6" s="79">
        <v>4</v>
      </c>
      <c r="C6" s="78" t="s">
        <v>722</v>
      </c>
      <c r="D6" s="77">
        <v>3</v>
      </c>
      <c r="E6" s="86">
        <v>10</v>
      </c>
      <c r="F6" s="77">
        <f>0.875*E6</f>
        <v>8.75</v>
      </c>
      <c r="G6" s="90">
        <f t="shared" si="0"/>
        <v>2.625</v>
      </c>
    </row>
    <row r="7" spans="2:7">
      <c r="B7" s="79">
        <v>5</v>
      </c>
      <c r="C7" s="78" t="s">
        <v>725</v>
      </c>
      <c r="D7" s="77">
        <v>3</v>
      </c>
      <c r="E7" s="86">
        <v>8</v>
      </c>
      <c r="F7" s="77">
        <f>0.925*E7</f>
        <v>7.4</v>
      </c>
      <c r="G7" s="90">
        <f t="shared" si="0"/>
        <v>2.7750000000000004</v>
      </c>
    </row>
    <row r="8" spans="2:7">
      <c r="B8" s="79">
        <v>6</v>
      </c>
      <c r="C8" s="78" t="s">
        <v>723</v>
      </c>
      <c r="D8" s="77">
        <v>1</v>
      </c>
      <c r="E8" s="86">
        <v>5</v>
      </c>
      <c r="F8" s="77">
        <f>0.85*5</f>
        <v>4.25</v>
      </c>
      <c r="G8" s="90">
        <f t="shared" si="0"/>
        <v>0.85</v>
      </c>
    </row>
    <row r="9" spans="2:7">
      <c r="B9" s="79">
        <v>7</v>
      </c>
      <c r="C9" s="78" t="s">
        <v>724</v>
      </c>
      <c r="D9" s="77">
        <v>1</v>
      </c>
      <c r="E9" s="86">
        <v>5</v>
      </c>
      <c r="F9" s="77">
        <f>0.83*E9</f>
        <v>4.1499999999999995</v>
      </c>
      <c r="G9" s="90">
        <f t="shared" si="0"/>
        <v>0.82999999999999985</v>
      </c>
    </row>
    <row r="10" spans="2:7">
      <c r="B10" s="79">
        <v>8</v>
      </c>
      <c r="C10" s="78" t="s">
        <v>710</v>
      </c>
      <c r="D10" s="77">
        <v>4</v>
      </c>
      <c r="E10" s="86">
        <v>7</v>
      </c>
      <c r="F10" s="77">
        <f>0.74*E10</f>
        <v>5.18</v>
      </c>
      <c r="G10" s="90">
        <f t="shared" si="0"/>
        <v>2.96</v>
      </c>
    </row>
    <row r="11" spans="2:7">
      <c r="B11" s="79">
        <v>9</v>
      </c>
      <c r="C11" s="78" t="s">
        <v>721</v>
      </c>
      <c r="D11" s="71">
        <v>3</v>
      </c>
      <c r="E11" s="86">
        <v>6</v>
      </c>
      <c r="F11" s="77">
        <v>6</v>
      </c>
      <c r="G11" s="90">
        <f t="shared" si="0"/>
        <v>3</v>
      </c>
    </row>
    <row r="12" spans="2:7">
      <c r="B12" s="79">
        <v>10</v>
      </c>
      <c r="C12" s="78" t="s">
        <v>720</v>
      </c>
      <c r="D12" s="77">
        <v>3</v>
      </c>
      <c r="E12" s="86">
        <v>6</v>
      </c>
      <c r="F12" s="77">
        <v>6</v>
      </c>
      <c r="G12" s="90">
        <f t="shared" si="0"/>
        <v>3</v>
      </c>
    </row>
    <row r="13" spans="2:7">
      <c r="B13" s="79">
        <v>11</v>
      </c>
      <c r="C13" s="78" t="s">
        <v>590</v>
      </c>
      <c r="D13" s="77">
        <v>6</v>
      </c>
      <c r="E13" s="86">
        <v>6</v>
      </c>
      <c r="F13" s="77">
        <f>0.8*D13</f>
        <v>4.8000000000000007</v>
      </c>
      <c r="G13" s="90">
        <f t="shared" si="0"/>
        <v>4.8000000000000007</v>
      </c>
    </row>
    <row r="14" spans="2:7">
      <c r="B14" s="79">
        <v>12</v>
      </c>
      <c r="C14" s="78" t="s">
        <v>715</v>
      </c>
      <c r="D14" s="77">
        <v>5</v>
      </c>
      <c r="E14" s="86">
        <v>6</v>
      </c>
      <c r="F14" s="77">
        <v>6</v>
      </c>
      <c r="G14" s="90">
        <f t="shared" si="0"/>
        <v>5</v>
      </c>
    </row>
    <row r="15" spans="2:7">
      <c r="B15" s="79">
        <v>13</v>
      </c>
      <c r="C15" s="78" t="s">
        <v>711</v>
      </c>
      <c r="D15" s="77">
        <v>4</v>
      </c>
      <c r="E15" s="86">
        <v>7</v>
      </c>
      <c r="F15" s="77">
        <v>7</v>
      </c>
      <c r="G15" s="90">
        <f t="shared" si="0"/>
        <v>4</v>
      </c>
    </row>
    <row r="16" spans="2:7">
      <c r="B16" s="79">
        <v>14</v>
      </c>
      <c r="C16" s="78" t="s">
        <v>712</v>
      </c>
      <c r="D16" s="77">
        <v>2</v>
      </c>
      <c r="E16" s="86">
        <v>5</v>
      </c>
      <c r="F16" s="77">
        <v>5</v>
      </c>
      <c r="G16" s="90">
        <f t="shared" si="0"/>
        <v>2</v>
      </c>
    </row>
    <row r="17" spans="2:7">
      <c r="B17" s="79">
        <v>15</v>
      </c>
      <c r="C17" s="78" t="s">
        <v>713</v>
      </c>
      <c r="D17" s="77">
        <v>2</v>
      </c>
      <c r="E17" s="86">
        <v>4</v>
      </c>
      <c r="F17" s="77">
        <v>0</v>
      </c>
      <c r="G17" s="90">
        <f t="shared" si="0"/>
        <v>0</v>
      </c>
    </row>
    <row r="18" spans="2:7" ht="15.75" thickBot="1">
      <c r="B18" s="80">
        <v>16</v>
      </c>
      <c r="C18" s="81" t="s">
        <v>714</v>
      </c>
      <c r="D18" s="82">
        <v>2</v>
      </c>
      <c r="E18" s="87">
        <v>5</v>
      </c>
      <c r="F18" s="82">
        <v>0</v>
      </c>
      <c r="G18" s="92">
        <f>F18*D18/(E18)</f>
        <v>0</v>
      </c>
    </row>
    <row r="19" spans="2:7" ht="15.75" thickBot="1">
      <c r="B19" s="89"/>
      <c r="C19" s="89"/>
      <c r="D19" s="91">
        <f>SUM(D3:D18)</f>
        <v>50</v>
      </c>
      <c r="E19" s="89"/>
      <c r="F19" s="89"/>
      <c r="G19" s="93">
        <f>SUM(G3:G18)</f>
        <v>42.84</v>
      </c>
    </row>
    <row r="20" spans="2:7" ht="15.75" thickBot="1"/>
    <row r="21" spans="2:7">
      <c r="F21" s="283" t="s">
        <v>968</v>
      </c>
      <c r="G21">
        <f>G19/D19*100</f>
        <v>85.68</v>
      </c>
    </row>
    <row r="22" spans="2:7" ht="15.75" thickBot="1">
      <c r="F22" s="284" t="s">
        <v>969</v>
      </c>
      <c r="G22">
        <f>(4+G19)/D19 *100</f>
        <v>93.68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1"/>
  <sheetViews>
    <sheetView workbookViewId="0">
      <selection activeCell="E9" sqref="E9"/>
    </sheetView>
  </sheetViews>
  <sheetFormatPr defaultRowHeight="15"/>
  <cols>
    <col min="1" max="1" width="9.140625" style="109"/>
    <col min="2" max="2" width="17" style="109" bestFit="1" customWidth="1"/>
    <col min="3" max="3" width="28.140625" style="109" bestFit="1" customWidth="1"/>
    <col min="4" max="4" width="15.28515625" style="109" bestFit="1" customWidth="1"/>
    <col min="5" max="7" width="8.5703125" style="109" customWidth="1"/>
    <col min="8" max="8" width="22.5703125" style="109" bestFit="1" customWidth="1"/>
    <col min="9" max="9" width="25.140625" style="109" customWidth="1"/>
    <col min="10" max="16384" width="9.140625" style="109"/>
  </cols>
  <sheetData>
    <row r="1" spans="2:9" ht="15.75" thickBot="1"/>
    <row r="2" spans="2:9">
      <c r="B2" s="305" t="s">
        <v>742</v>
      </c>
      <c r="C2" s="307" t="s">
        <v>743</v>
      </c>
      <c r="D2" s="307" t="s">
        <v>744</v>
      </c>
      <c r="E2" s="309" t="s">
        <v>745</v>
      </c>
      <c r="F2" s="310"/>
      <c r="G2" s="311"/>
      <c r="H2" s="314" t="s">
        <v>747</v>
      </c>
      <c r="I2" s="312" t="s">
        <v>746</v>
      </c>
    </row>
    <row r="3" spans="2:9">
      <c r="B3" s="306"/>
      <c r="C3" s="308"/>
      <c r="D3" s="308"/>
      <c r="E3" s="113" t="s">
        <v>734</v>
      </c>
      <c r="F3" s="113" t="s">
        <v>735</v>
      </c>
      <c r="G3" s="113" t="s">
        <v>736</v>
      </c>
      <c r="H3" s="315"/>
      <c r="I3" s="313"/>
    </row>
    <row r="4" spans="2:9" ht="30">
      <c r="B4" s="117" t="s">
        <v>737</v>
      </c>
      <c r="C4" s="110" t="s">
        <v>739</v>
      </c>
      <c r="D4" s="111">
        <v>0</v>
      </c>
      <c r="E4" s="111">
        <v>6</v>
      </c>
      <c r="F4" s="111">
        <v>0</v>
      </c>
      <c r="G4" s="111">
        <v>0</v>
      </c>
      <c r="H4" s="110"/>
      <c r="I4" s="122"/>
    </row>
    <row r="5" spans="2:9" ht="30.75" thickBot="1">
      <c r="B5" s="123" t="s">
        <v>738</v>
      </c>
      <c r="C5" s="124" t="s">
        <v>740</v>
      </c>
      <c r="D5" s="125">
        <v>0</v>
      </c>
      <c r="E5" s="125">
        <v>0</v>
      </c>
      <c r="F5" s="125">
        <v>0</v>
      </c>
      <c r="G5" s="125">
        <v>0</v>
      </c>
      <c r="H5" s="124"/>
      <c r="I5" s="126"/>
    </row>
    <row r="7" spans="2:9" ht="15.75" thickBot="1"/>
    <row r="8" spans="2:9">
      <c r="B8" s="114" t="s">
        <v>741</v>
      </c>
      <c r="C8" s="115" t="s">
        <v>727</v>
      </c>
      <c r="D8" s="116" t="s">
        <v>667</v>
      </c>
    </row>
    <row r="9" spans="2:9">
      <c r="B9" s="117" t="s">
        <v>737</v>
      </c>
      <c r="C9" s="112">
        <v>7</v>
      </c>
      <c r="D9" s="118">
        <v>4.66</v>
      </c>
    </row>
    <row r="10" spans="2:9" ht="30">
      <c r="B10" s="117" t="s">
        <v>738</v>
      </c>
      <c r="C10" s="112">
        <v>3</v>
      </c>
      <c r="D10" s="118">
        <v>3</v>
      </c>
    </row>
    <row r="11" spans="2:9" ht="15.75" thickBot="1">
      <c r="B11" s="119" t="s">
        <v>731</v>
      </c>
      <c r="C11" s="120">
        <f>SUM(C9:C10)</f>
        <v>10</v>
      </c>
      <c r="D11" s="121">
        <f>SUM(D9:D10)</f>
        <v>7.66</v>
      </c>
    </row>
  </sheetData>
  <mergeCells count="6">
    <mergeCell ref="B2:B3"/>
    <mergeCell ref="C2:C3"/>
    <mergeCell ref="D2:D3"/>
    <mergeCell ref="E2:G2"/>
    <mergeCell ref="I2:I3"/>
    <mergeCell ref="H2: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5"/>
  <sheetViews>
    <sheetView topLeftCell="A16" workbookViewId="0">
      <selection activeCell="G33" sqref="G33"/>
    </sheetView>
  </sheetViews>
  <sheetFormatPr defaultRowHeight="15"/>
  <cols>
    <col min="1" max="2" width="9.140625" style="1"/>
    <col min="3" max="3" width="57.140625" style="1" customWidth="1"/>
    <col min="4" max="4" width="15.5703125" style="1" bestFit="1" customWidth="1"/>
    <col min="5" max="16384" width="9.140625" style="1"/>
  </cols>
  <sheetData>
    <row r="1" spans="2:6">
      <c r="D1" s="191"/>
    </row>
    <row r="2" spans="2:6" ht="15" customHeight="1">
      <c r="B2" s="187" t="s">
        <v>833</v>
      </c>
      <c r="C2" s="187" t="s">
        <v>0</v>
      </c>
      <c r="D2" s="192"/>
    </row>
    <row r="3" spans="2:6">
      <c r="B3" s="188">
        <v>1</v>
      </c>
      <c r="C3" s="188" t="s">
        <v>834</v>
      </c>
      <c r="D3" s="203"/>
      <c r="E3" s="193"/>
      <c r="F3" s="194" t="str">
        <f>CONCATENATE(COUNTIFS(D3:D3,"1"),"/",COUNTA(D2:D2))</f>
        <v>0/0</v>
      </c>
    </row>
    <row r="4" spans="2:6">
      <c r="B4" s="188">
        <v>2</v>
      </c>
      <c r="C4" s="188" t="s">
        <v>835</v>
      </c>
      <c r="D4" s="203"/>
      <c r="E4" s="193"/>
      <c r="F4" s="194" t="str">
        <f t="shared" ref="F4:F27" si="0">CONCATENATE(COUNTIFS(D4:D4,"1"),"/",COUNTA(D3:D3))</f>
        <v>0/0</v>
      </c>
    </row>
    <row r="5" spans="2:6" s="190" customFormat="1">
      <c r="B5" s="189">
        <v>3</v>
      </c>
      <c r="C5" s="189" t="s">
        <v>836</v>
      </c>
      <c r="D5" s="203"/>
      <c r="E5" s="193"/>
      <c r="F5" s="194" t="str">
        <f t="shared" si="0"/>
        <v>0/0</v>
      </c>
    </row>
    <row r="6" spans="2:6">
      <c r="B6" s="188">
        <v>4</v>
      </c>
      <c r="C6" s="188" t="s">
        <v>837</v>
      </c>
      <c r="D6" s="203"/>
      <c r="E6" s="193"/>
      <c r="F6" s="194" t="str">
        <f t="shared" si="0"/>
        <v>0/0</v>
      </c>
    </row>
    <row r="7" spans="2:6">
      <c r="B7" s="188">
        <v>5</v>
      </c>
      <c r="C7" s="188" t="s">
        <v>838</v>
      </c>
      <c r="D7" s="183"/>
      <c r="E7" s="193"/>
      <c r="F7" s="194" t="str">
        <f t="shared" si="0"/>
        <v>0/0</v>
      </c>
    </row>
    <row r="8" spans="2:6" s="190" customFormat="1">
      <c r="B8" s="189">
        <v>6</v>
      </c>
      <c r="C8" s="189" t="s">
        <v>839</v>
      </c>
      <c r="D8" s="203"/>
      <c r="E8" s="193"/>
      <c r="F8" s="194" t="str">
        <f t="shared" si="0"/>
        <v>0/0</v>
      </c>
    </row>
    <row r="9" spans="2:6">
      <c r="B9" s="188">
        <v>7</v>
      </c>
      <c r="C9" s="188" t="s">
        <v>840</v>
      </c>
      <c r="D9" s="203"/>
      <c r="E9" s="193"/>
      <c r="F9" s="194" t="str">
        <f t="shared" si="0"/>
        <v>0/0</v>
      </c>
    </row>
    <row r="10" spans="2:6" s="190" customFormat="1">
      <c r="B10" s="189">
        <v>8</v>
      </c>
      <c r="C10" s="189" t="s">
        <v>841</v>
      </c>
      <c r="D10" s="203"/>
      <c r="E10" s="193"/>
      <c r="F10" s="194" t="str">
        <f t="shared" si="0"/>
        <v>0/0</v>
      </c>
    </row>
    <row r="11" spans="2:6">
      <c r="B11" s="188">
        <v>9</v>
      </c>
      <c r="C11" s="188" t="s">
        <v>842</v>
      </c>
      <c r="D11" s="203"/>
      <c r="E11" s="193"/>
      <c r="F11" s="194" t="str">
        <f t="shared" si="0"/>
        <v>0/0</v>
      </c>
    </row>
    <row r="12" spans="2:6">
      <c r="B12" s="188">
        <v>10</v>
      </c>
      <c r="C12" s="188" t="s">
        <v>843</v>
      </c>
      <c r="D12" s="203"/>
      <c r="E12" s="193"/>
      <c r="F12" s="194" t="str">
        <f t="shared" si="0"/>
        <v>0/0</v>
      </c>
    </row>
    <row r="13" spans="2:6">
      <c r="B13" s="188">
        <v>11</v>
      </c>
      <c r="C13" s="188" t="s">
        <v>844</v>
      </c>
      <c r="D13" s="203"/>
      <c r="E13" s="193"/>
      <c r="F13" s="194" t="str">
        <f t="shared" si="0"/>
        <v>0/0</v>
      </c>
    </row>
    <row r="14" spans="2:6">
      <c r="B14" s="188">
        <v>12</v>
      </c>
      <c r="C14" s="188" t="s">
        <v>845</v>
      </c>
      <c r="D14" s="203"/>
      <c r="E14" s="193"/>
      <c r="F14" s="194" t="str">
        <f t="shared" si="0"/>
        <v>0/0</v>
      </c>
    </row>
    <row r="15" spans="2:6">
      <c r="B15" s="188">
        <v>13</v>
      </c>
      <c r="C15" s="188" t="s">
        <v>846</v>
      </c>
      <c r="D15" s="203"/>
      <c r="E15" s="193"/>
      <c r="F15" s="194" t="str">
        <f t="shared" si="0"/>
        <v>0/0</v>
      </c>
    </row>
    <row r="16" spans="2:6">
      <c r="B16" s="188">
        <v>14</v>
      </c>
      <c r="C16" s="188" t="s">
        <v>847</v>
      </c>
      <c r="D16" s="203"/>
      <c r="E16" s="193"/>
      <c r="F16" s="194" t="str">
        <f t="shared" si="0"/>
        <v>0/0</v>
      </c>
    </row>
    <row r="17" spans="2:6">
      <c r="B17" s="188">
        <v>15</v>
      </c>
      <c r="C17" s="188" t="s">
        <v>848</v>
      </c>
      <c r="D17" s="203"/>
      <c r="E17" s="193"/>
      <c r="F17" s="194" t="str">
        <f t="shared" si="0"/>
        <v>0/0</v>
      </c>
    </row>
    <row r="18" spans="2:6">
      <c r="B18" s="188">
        <v>16</v>
      </c>
      <c r="C18" s="188" t="s">
        <v>849</v>
      </c>
      <c r="D18" s="203"/>
      <c r="E18" s="193"/>
      <c r="F18" s="194" t="str">
        <f t="shared" si="0"/>
        <v>0/0</v>
      </c>
    </row>
    <row r="19" spans="2:6">
      <c r="B19" s="188">
        <v>17</v>
      </c>
      <c r="C19" s="188" t="s">
        <v>850</v>
      </c>
      <c r="D19" s="203"/>
      <c r="E19" s="193"/>
      <c r="F19" s="194" t="str">
        <f t="shared" si="0"/>
        <v>0/0</v>
      </c>
    </row>
    <row r="20" spans="2:6">
      <c r="B20" s="188">
        <v>18</v>
      </c>
      <c r="C20" s="188" t="s">
        <v>851</v>
      </c>
      <c r="D20" s="183"/>
      <c r="E20" s="193"/>
      <c r="F20" s="194" t="str">
        <f t="shared" si="0"/>
        <v>0/0</v>
      </c>
    </row>
    <row r="21" spans="2:6">
      <c r="B21" s="188">
        <v>19</v>
      </c>
      <c r="C21" s="188" t="s">
        <v>852</v>
      </c>
      <c r="D21" s="183"/>
      <c r="E21" s="193"/>
      <c r="F21" s="194" t="str">
        <f t="shared" si="0"/>
        <v>0/0</v>
      </c>
    </row>
    <row r="22" spans="2:6">
      <c r="B22" s="188">
        <v>20</v>
      </c>
      <c r="C22" s="188" t="s">
        <v>853</v>
      </c>
      <c r="D22" s="203"/>
      <c r="E22" s="193"/>
      <c r="F22" s="194" t="str">
        <f t="shared" si="0"/>
        <v>0/0</v>
      </c>
    </row>
    <row r="23" spans="2:6">
      <c r="B23" s="188">
        <v>21</v>
      </c>
      <c r="C23" s="188" t="s">
        <v>854</v>
      </c>
      <c r="D23" s="204"/>
      <c r="E23" s="193"/>
      <c r="F23" s="194" t="str">
        <f t="shared" si="0"/>
        <v>0/0</v>
      </c>
    </row>
    <row r="24" spans="2:6">
      <c r="B24" s="188">
        <v>22</v>
      </c>
      <c r="C24" s="188" t="s">
        <v>855</v>
      </c>
      <c r="D24" s="205"/>
      <c r="E24" s="193"/>
      <c r="F24" s="194" t="str">
        <f t="shared" si="0"/>
        <v>0/0</v>
      </c>
    </row>
    <row r="25" spans="2:6">
      <c r="B25" s="188">
        <v>23</v>
      </c>
      <c r="C25" s="188" t="s">
        <v>856</v>
      </c>
      <c r="D25" s="203"/>
      <c r="E25" s="193"/>
      <c r="F25" s="194" t="str">
        <f t="shared" si="0"/>
        <v>0/0</v>
      </c>
    </row>
    <row r="26" spans="2:6">
      <c r="B26" s="188">
        <v>24</v>
      </c>
      <c r="C26" s="188" t="s">
        <v>857</v>
      </c>
      <c r="D26" s="203"/>
      <c r="E26" s="193"/>
      <c r="F26" s="194" t="str">
        <f t="shared" si="0"/>
        <v>0/0</v>
      </c>
    </row>
    <row r="27" spans="2:6">
      <c r="B27" s="188">
        <v>25</v>
      </c>
      <c r="C27" s="188" t="s">
        <v>858</v>
      </c>
      <c r="D27" s="203"/>
      <c r="E27" s="193"/>
      <c r="F27" s="194" t="str">
        <f t="shared" si="0"/>
        <v>0/0</v>
      </c>
    </row>
    <row r="28" spans="2:6">
      <c r="D28" s="1">
        <f>SUM(D3:D27)</f>
        <v>0</v>
      </c>
    </row>
    <row r="30" spans="2:6">
      <c r="C30" s="195" t="s">
        <v>859</v>
      </c>
      <c r="D30" s="196" t="s">
        <v>860</v>
      </c>
    </row>
    <row r="31" spans="2:6">
      <c r="C31" s="197" t="s">
        <v>824</v>
      </c>
      <c r="D31" s="198">
        <v>25</v>
      </c>
    </row>
    <row r="32" spans="2:6">
      <c r="C32" s="197" t="s">
        <v>861</v>
      </c>
      <c r="D32" s="198">
        <v>1</v>
      </c>
    </row>
    <row r="33" spans="3:4">
      <c r="C33" s="199" t="s">
        <v>826</v>
      </c>
      <c r="D33" s="200">
        <f>PRODUCT(D31,D32)</f>
        <v>25</v>
      </c>
    </row>
    <row r="34" spans="3:4">
      <c r="C34" s="197" t="s">
        <v>827</v>
      </c>
      <c r="D34" s="201">
        <f>COUNTIFS(D3:D27,"1")</f>
        <v>0</v>
      </c>
    </row>
    <row r="35" spans="3:4">
      <c r="C35" s="202" t="s">
        <v>828</v>
      </c>
      <c r="D35" s="206">
        <f>COUNTIFS(D4:D28,"0")</f>
        <v>1</v>
      </c>
    </row>
  </sheetData>
  <conditionalFormatting sqref="D3:D27">
    <cfRule type="containsText" dxfId="25" priority="3" operator="containsText" text="N/A">
      <formula>NOT(ISERROR(SEARCH("N/A",D3)))</formula>
    </cfRule>
    <cfRule type="containsText" dxfId="24" priority="4" operator="containsText" text="UNSAFE">
      <formula>NOT(ISERROR(SEARCH("UNSAFE",D3)))</formula>
    </cfRule>
    <cfRule type="containsText" dxfId="23" priority="5" operator="containsText" text="SAFE">
      <formula>NOT(ISERROR(SEARCH("SAFE",D3)))</formula>
    </cfRule>
  </conditionalFormatting>
  <conditionalFormatting sqref="D3:D27">
    <cfRule type="containsText" dxfId="22" priority="1" operator="containsText" text="ND">
      <formula>NOT(ISERROR(SEARCH("ND",D3)))</formula>
    </cfRule>
    <cfRule type="containsText" dxfId="21" priority="2" operator="containsText" text="EXP">
      <formula>NOT(ISERROR(SEARCH("EXP",D3)))</formula>
    </cfRule>
  </conditionalFormatting>
  <dataValidations count="1">
    <dataValidation type="list" allowBlank="1" showInputMessage="1" showErrorMessage="1" sqref="D3:D27">
      <formula1>"SAFE,UNSAFE,N/A,EXP,ND"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4"/>
  <sheetViews>
    <sheetView zoomScale="80" zoomScaleNormal="80" workbookViewId="0">
      <selection activeCell="L4" sqref="L4"/>
    </sheetView>
  </sheetViews>
  <sheetFormatPr defaultRowHeight="15"/>
  <cols>
    <col min="2" max="2" width="9.5703125" bestFit="1" customWidth="1"/>
    <col min="3" max="3" width="26.85546875" style="1" customWidth="1"/>
    <col min="4" max="4" width="69.5703125" style="1" customWidth="1"/>
    <col min="5" max="5" width="12.85546875" bestFit="1" customWidth="1"/>
    <col min="6" max="6" width="15.42578125" bestFit="1" customWidth="1"/>
    <col min="8" max="8" width="17.28515625" bestFit="1" customWidth="1"/>
  </cols>
  <sheetData>
    <row r="1" spans="2:8" ht="18.75" thickBot="1">
      <c r="B1" s="287" t="s">
        <v>429</v>
      </c>
      <c r="C1" s="288"/>
      <c r="D1" s="289"/>
      <c r="E1" s="181" t="s">
        <v>831</v>
      </c>
      <c r="F1" s="181"/>
      <c r="G1" s="316"/>
      <c r="H1" s="318" t="s">
        <v>830</v>
      </c>
    </row>
    <row r="2" spans="2:8" ht="48" customHeight="1">
      <c r="B2" s="31" t="s">
        <v>307</v>
      </c>
      <c r="C2" s="31" t="s">
        <v>167</v>
      </c>
      <c r="D2" s="31" t="s">
        <v>25</v>
      </c>
      <c r="E2" s="182" t="s">
        <v>832</v>
      </c>
      <c r="F2" s="182"/>
      <c r="G2" s="317"/>
      <c r="H2" s="318"/>
    </row>
    <row r="3" spans="2:8" ht="84">
      <c r="B3" s="10" t="s">
        <v>376</v>
      </c>
      <c r="C3" s="10" t="s">
        <v>1</v>
      </c>
      <c r="D3" s="208" t="s">
        <v>26</v>
      </c>
      <c r="E3" s="319"/>
      <c r="F3" s="184"/>
      <c r="G3" s="321"/>
      <c r="H3" s="207" t="str">
        <f>CONCATENATE(COUNTIFS(F3:F3,"1"),"/",COUNTA(F3:F3))</f>
        <v>0/0</v>
      </c>
    </row>
    <row r="4" spans="2:8" ht="132">
      <c r="B4" s="10" t="s">
        <v>377</v>
      </c>
      <c r="C4" s="10" t="s">
        <v>2</v>
      </c>
      <c r="D4" s="208" t="s">
        <v>27</v>
      </c>
      <c r="E4" s="319"/>
      <c r="F4" s="184"/>
      <c r="G4" s="319"/>
      <c r="H4" s="207" t="str">
        <f>CONCATENATE(COUNTIFS(F4:F4,"1"),"/",COUNTA(F4:F4))</f>
        <v>0/0</v>
      </c>
    </row>
    <row r="5" spans="2:8" ht="48">
      <c r="B5" s="10" t="s">
        <v>378</v>
      </c>
      <c r="C5" s="10" t="s">
        <v>3</v>
      </c>
      <c r="D5" s="208" t="s">
        <v>28</v>
      </c>
      <c r="E5" s="319"/>
      <c r="F5" s="184"/>
      <c r="G5" s="319"/>
      <c r="H5" s="207" t="str">
        <f>CONCATENATE(COUNTIFS(F5:F5,"1"),"/",COUNTA(F5:F5))</f>
        <v>0/0</v>
      </c>
    </row>
    <row r="6" spans="2:8" ht="108">
      <c r="B6" s="10" t="s">
        <v>379</v>
      </c>
      <c r="C6" s="10" t="s">
        <v>4</v>
      </c>
      <c r="D6" s="208" t="s">
        <v>29</v>
      </c>
      <c r="E6" s="319"/>
      <c r="F6" s="184"/>
      <c r="G6" s="319"/>
      <c r="H6" s="207" t="str">
        <f>CONCATENATE(COUNTIFS(F6:F6,"1"),"/",COUNTA(F6:F6))</f>
        <v>0/0</v>
      </c>
    </row>
    <row r="7" spans="2:8" ht="409.5">
      <c r="B7" s="10" t="s">
        <v>380</v>
      </c>
      <c r="C7" s="10" t="s">
        <v>5</v>
      </c>
      <c r="D7" s="208" t="s">
        <v>30</v>
      </c>
      <c r="E7" s="319"/>
      <c r="F7" s="184"/>
      <c r="G7" s="319"/>
      <c r="H7" s="207" t="str">
        <f>CONCATENATE(COUNTIFS(F7:F7,"1"),"/",COUNTA(F7:F7))</f>
        <v>0/0</v>
      </c>
    </row>
    <row r="8" spans="2:8" ht="72">
      <c r="B8" s="10" t="s">
        <v>381</v>
      </c>
      <c r="C8" s="10" t="s">
        <v>6</v>
      </c>
      <c r="D8" s="208" t="s">
        <v>31</v>
      </c>
      <c r="E8" s="319"/>
      <c r="F8" s="184"/>
      <c r="G8" s="319"/>
      <c r="H8" s="207" t="str">
        <f>CONCATENATE(COUNTIFS(F8:F8,"1"),"/",COUNTA(F8:F8))</f>
        <v>0/0</v>
      </c>
    </row>
    <row r="9" spans="2:8" ht="36">
      <c r="B9" s="10" t="s">
        <v>382</v>
      </c>
      <c r="C9" s="10" t="s">
        <v>7</v>
      </c>
      <c r="D9" s="208" t="s">
        <v>32</v>
      </c>
      <c r="E9" s="319"/>
      <c r="F9" s="184"/>
      <c r="G9" s="319"/>
      <c r="H9" s="207" t="str">
        <f>CONCATENATE(COUNTIFS(F9:F9,"1"),"/",COUNTA(F9:F9))</f>
        <v>0/0</v>
      </c>
    </row>
    <row r="10" spans="2:8" ht="144">
      <c r="B10" s="10" t="s">
        <v>383</v>
      </c>
      <c r="C10" s="10" t="s">
        <v>8</v>
      </c>
      <c r="D10" s="208" t="s">
        <v>33</v>
      </c>
      <c r="E10" s="319"/>
      <c r="F10" s="184"/>
      <c r="G10" s="319"/>
      <c r="H10" s="207" t="str">
        <f>CONCATENATE(COUNTIFS(F10:F10,"1"),"/",COUNTA(F10:F10))</f>
        <v>0/0</v>
      </c>
    </row>
    <row r="11" spans="2:8" ht="72">
      <c r="B11" s="10" t="s">
        <v>384</v>
      </c>
      <c r="C11" s="10" t="s">
        <v>9</v>
      </c>
      <c r="D11" s="208" t="s">
        <v>34</v>
      </c>
      <c r="E11" s="319"/>
      <c r="F11" s="184"/>
      <c r="G11" s="319"/>
      <c r="H11" s="207" t="str">
        <f>CONCATENATE(COUNTIFS(F11:F11,"1"),"/",COUNTA(F11:F11))</f>
        <v>0/0</v>
      </c>
    </row>
    <row r="12" spans="2:8" ht="48">
      <c r="B12" s="10" t="s">
        <v>385</v>
      </c>
      <c r="C12" s="10" t="s">
        <v>10</v>
      </c>
      <c r="D12" s="208" t="s">
        <v>35</v>
      </c>
      <c r="E12" s="319"/>
      <c r="F12" s="184"/>
      <c r="G12" s="319"/>
      <c r="H12" s="207" t="str">
        <f>CONCATENATE(COUNTIFS(F12:F12,"1"),"/",COUNTA(F12:F12))</f>
        <v>0/0</v>
      </c>
    </row>
    <row r="13" spans="2:8" ht="156">
      <c r="B13" s="10" t="s">
        <v>386</v>
      </c>
      <c r="C13" s="10" t="s">
        <v>11</v>
      </c>
      <c r="D13" s="208" t="s">
        <v>36</v>
      </c>
      <c r="E13" s="319"/>
      <c r="F13" s="184"/>
      <c r="G13" s="319"/>
      <c r="H13" s="207" t="str">
        <f>CONCATENATE(COUNTIFS(F13:F13,"1"),"/",COUNTA(F13:F13))</f>
        <v>0/0</v>
      </c>
    </row>
    <row r="14" spans="2:8" ht="60">
      <c r="B14" s="10" t="s">
        <v>387</v>
      </c>
      <c r="C14" s="10" t="s">
        <v>12</v>
      </c>
      <c r="D14" s="208" t="s">
        <v>37</v>
      </c>
      <c r="E14" s="319"/>
      <c r="F14" s="184"/>
      <c r="G14" s="319"/>
      <c r="H14" s="207" t="str">
        <f>CONCATENATE(COUNTIFS(F14:F14,"1"),"/",COUNTA(F14:F14))</f>
        <v>0/0</v>
      </c>
    </row>
    <row r="15" spans="2:8" ht="48">
      <c r="B15" s="10" t="s">
        <v>388</v>
      </c>
      <c r="C15" s="10" t="s">
        <v>13</v>
      </c>
      <c r="D15" s="208" t="s">
        <v>38</v>
      </c>
      <c r="E15" s="319"/>
      <c r="F15" s="184"/>
      <c r="G15" s="319"/>
      <c r="H15" s="207" t="str">
        <f>CONCATENATE(COUNTIFS(F15:F15,"1"),"/",COUNTA(F15:F15))</f>
        <v>0/0</v>
      </c>
    </row>
    <row r="16" spans="2:8" ht="288">
      <c r="B16" s="10" t="s">
        <v>389</v>
      </c>
      <c r="C16" s="10" t="s">
        <v>14</v>
      </c>
      <c r="D16" s="208" t="s">
        <v>39</v>
      </c>
      <c r="E16" s="319"/>
      <c r="F16" s="184"/>
      <c r="G16" s="319"/>
      <c r="H16" s="207" t="str">
        <f>CONCATENATE(COUNTIFS(F16:F16,"1"),"/",COUNTA(F16:F16))</f>
        <v>0/0</v>
      </c>
    </row>
    <row r="17" spans="2:8" ht="48">
      <c r="B17" s="10" t="s">
        <v>390</v>
      </c>
      <c r="C17" s="10" t="s">
        <v>15</v>
      </c>
      <c r="D17" s="208" t="s">
        <v>40</v>
      </c>
      <c r="E17" s="319"/>
      <c r="F17" s="184"/>
      <c r="G17" s="319"/>
      <c r="H17" s="207" t="str">
        <f>CONCATENATE(COUNTIFS(F17:F17,"1"),"/",COUNTA(F17:F17))</f>
        <v>0/0</v>
      </c>
    </row>
    <row r="18" spans="2:8" ht="60">
      <c r="B18" s="10" t="s">
        <v>391</v>
      </c>
      <c r="C18" s="10" t="s">
        <v>16</v>
      </c>
      <c r="D18" s="208" t="s">
        <v>41</v>
      </c>
      <c r="E18" s="319"/>
      <c r="F18" s="184"/>
      <c r="G18" s="319"/>
      <c r="H18" s="207" t="str">
        <f>CONCATENATE(COUNTIFS(F18:F18,"1"),"/",COUNTA(F18:F18))</f>
        <v>0/0</v>
      </c>
    </row>
    <row r="19" spans="2:8" ht="84">
      <c r="B19" s="10" t="s">
        <v>392</v>
      </c>
      <c r="C19" s="10" t="s">
        <v>17</v>
      </c>
      <c r="D19" s="208" t="s">
        <v>42</v>
      </c>
      <c r="E19" s="319"/>
      <c r="F19" s="184"/>
      <c r="G19" s="319"/>
      <c r="H19" s="207" t="str">
        <f>CONCATENATE(COUNTIFS(F19:F19,"1"),"/",COUNTA(F19:F19))</f>
        <v>0/0</v>
      </c>
    </row>
    <row r="20" spans="2:8" ht="108">
      <c r="B20" s="10" t="s">
        <v>393</v>
      </c>
      <c r="C20" s="10" t="s">
        <v>18</v>
      </c>
      <c r="D20" s="208" t="s">
        <v>862</v>
      </c>
      <c r="E20" s="319"/>
      <c r="F20" s="184"/>
      <c r="G20" s="319"/>
      <c r="H20" s="207" t="str">
        <f>CONCATENATE(COUNTIFS(F20:F20,"1"),"/",COUNTA(F20:F20))</f>
        <v>0/0</v>
      </c>
    </row>
    <row r="21" spans="2:8" ht="192">
      <c r="B21" s="10" t="s">
        <v>394</v>
      </c>
      <c r="C21" s="10" t="s">
        <v>19</v>
      </c>
      <c r="D21" s="208" t="s">
        <v>43</v>
      </c>
      <c r="E21" s="319"/>
      <c r="F21" s="184"/>
      <c r="G21" s="319"/>
      <c r="H21" s="207" t="str">
        <f>CONCATENATE(COUNTIFS(F21:F21,"1"),"/",COUNTA(F21:F21))</f>
        <v>0/0</v>
      </c>
    </row>
    <row r="22" spans="2:8" ht="60">
      <c r="B22" s="10" t="s">
        <v>395</v>
      </c>
      <c r="C22" s="10" t="s">
        <v>20</v>
      </c>
      <c r="D22" s="208" t="s">
        <v>44</v>
      </c>
      <c r="E22" s="319"/>
      <c r="F22" s="184"/>
      <c r="G22" s="319"/>
      <c r="H22" s="207" t="str">
        <f>CONCATENATE(COUNTIFS(F22:F22,"1"),"/",COUNTA(F22:F22))</f>
        <v>0/0</v>
      </c>
    </row>
    <row r="23" spans="2:8" ht="132">
      <c r="B23" s="10" t="s">
        <v>396</v>
      </c>
      <c r="C23" s="10" t="s">
        <v>21</v>
      </c>
      <c r="D23" s="208" t="s">
        <v>45</v>
      </c>
      <c r="E23" s="319"/>
      <c r="F23" s="184"/>
      <c r="G23" s="319"/>
      <c r="H23" s="207" t="str">
        <f>CONCATENATE(COUNTIFS(F23:F23,"1"),"/",COUNTA(F23:F23))</f>
        <v>0/0</v>
      </c>
    </row>
    <row r="24" spans="2:8" ht="144">
      <c r="B24" s="10" t="s">
        <v>397</v>
      </c>
      <c r="C24" s="10" t="s">
        <v>22</v>
      </c>
      <c r="D24" s="208" t="s">
        <v>46</v>
      </c>
      <c r="E24" s="319"/>
      <c r="F24" s="184"/>
      <c r="G24" s="319"/>
      <c r="H24" s="207" t="str">
        <f>CONCATENATE(COUNTIFS(F24:F24,"1"),"/",COUNTA(F24:F24))</f>
        <v>0/0</v>
      </c>
    </row>
    <row r="25" spans="2:8" ht="409.5">
      <c r="B25" s="10" t="s">
        <v>398</v>
      </c>
      <c r="C25" s="10" t="s">
        <v>23</v>
      </c>
      <c r="D25" s="208" t="s">
        <v>47</v>
      </c>
      <c r="E25" s="319"/>
      <c r="F25" s="184"/>
      <c r="G25" s="319"/>
      <c r="H25" s="207" t="str">
        <f>CONCATENATE(COUNTIFS(F25:F25,"1"),"/",COUNTA(F25:F25))</f>
        <v>0/0</v>
      </c>
    </row>
    <row r="26" spans="2:8" ht="132">
      <c r="B26" s="10" t="s">
        <v>399</v>
      </c>
      <c r="C26" s="10" t="s">
        <v>24</v>
      </c>
      <c r="D26" s="208" t="s">
        <v>48</v>
      </c>
      <c r="E26" s="320"/>
      <c r="F26" s="184"/>
      <c r="G26" s="320"/>
      <c r="H26" s="207" t="str">
        <f>CONCATENATE(COUNTIFS(F26:F26,"1"),"/",COUNTA(F26:F26))</f>
        <v>0/0</v>
      </c>
    </row>
    <row r="29" spans="2:8">
      <c r="C29" s="195" t="s">
        <v>859</v>
      </c>
      <c r="D29" s="174" t="s">
        <v>823</v>
      </c>
    </row>
    <row r="30" spans="2:8">
      <c r="C30" s="175" t="s">
        <v>824</v>
      </c>
      <c r="D30" s="176">
        <v>24</v>
      </c>
    </row>
    <row r="31" spans="2:8">
      <c r="C31" s="175" t="s">
        <v>825</v>
      </c>
      <c r="D31" s="176">
        <f>COUNTA(F2:F2)</f>
        <v>0</v>
      </c>
    </row>
    <row r="32" spans="2:8">
      <c r="C32" s="177" t="s">
        <v>826</v>
      </c>
      <c r="D32" s="178">
        <f>PRODUCT(D30:D31)</f>
        <v>0</v>
      </c>
    </row>
    <row r="33" spans="3:4">
      <c r="C33" s="175" t="s">
        <v>827</v>
      </c>
      <c r="D33" s="176">
        <f>COUNTIFS(E3:P26,"1")</f>
        <v>0</v>
      </c>
    </row>
    <row r="34" spans="3:4">
      <c r="C34" s="179" t="s">
        <v>828</v>
      </c>
      <c r="D34" s="180">
        <f>COUNTIFS(E3:P26,"0")</f>
        <v>0</v>
      </c>
    </row>
  </sheetData>
  <mergeCells count="5">
    <mergeCell ref="B1:D1"/>
    <mergeCell ref="G1:G2"/>
    <mergeCell ref="H1:H2"/>
    <mergeCell ref="E3:E26"/>
    <mergeCell ref="G3:G26"/>
  </mergeCells>
  <conditionalFormatting sqref="G3 E3 F3:F26">
    <cfRule type="containsText" dxfId="20" priority="5" operator="containsText" text="N/A">
      <formula>NOT(ISERROR(SEARCH("N/A",E3)))</formula>
    </cfRule>
    <cfRule type="containsText" dxfId="19" priority="6" operator="containsText" text="UNSAFE">
      <formula>NOT(ISERROR(SEARCH("UNSAFE",E3)))</formula>
    </cfRule>
    <cfRule type="containsText" dxfId="18" priority="7" operator="containsText" text="SAFE">
      <formula>NOT(ISERROR(SEARCH("SAFE",E3)))</formula>
    </cfRule>
  </conditionalFormatting>
  <conditionalFormatting sqref="F3:F26">
    <cfRule type="cellIs" dxfId="17" priority="1" operator="equal">
      <formula>0</formula>
    </cfRule>
    <cfRule type="cellIs" dxfId="16" priority="2" operator="equal">
      <formula>1</formula>
    </cfRule>
    <cfRule type="containsText" dxfId="15" priority="3" operator="containsText" text="ND">
      <formula>NOT(ISERROR(SEARCH("ND",F3)))</formula>
    </cfRule>
    <cfRule type="containsText" dxfId="14" priority="4" operator="containsText" text="EXP">
      <formula>NOT(ISERROR(SEARCH("EXP",F3)))</formula>
    </cfRule>
  </conditionalFormatting>
  <dataValidations count="1">
    <dataValidation type="list" allowBlank="1" showInputMessage="1" showErrorMessage="1" sqref="F3:F26">
      <formula1>"SAFE,UNSAFE,N/A,EXP,ND"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3"/>
  <sheetViews>
    <sheetView topLeftCell="B1" workbookViewId="0">
      <selection activeCell="H5" sqref="H5"/>
    </sheetView>
  </sheetViews>
  <sheetFormatPr defaultRowHeight="15"/>
  <cols>
    <col min="2" max="2" width="6.85546875" bestFit="1" customWidth="1"/>
    <col min="3" max="3" width="77.28515625" bestFit="1" customWidth="1"/>
    <col min="4" max="4" width="11.140625" bestFit="1" customWidth="1"/>
    <col min="5" max="5" width="12.42578125" bestFit="1" customWidth="1"/>
    <col min="6" max="6" width="16.28515625" bestFit="1" customWidth="1"/>
  </cols>
  <sheetData>
    <row r="1" spans="2:6" ht="18.75" customHeight="1" thickBot="1">
      <c r="B1" s="287" t="s">
        <v>578</v>
      </c>
      <c r="C1" s="289"/>
      <c r="D1" s="181" t="s">
        <v>831</v>
      </c>
      <c r="E1" s="181"/>
      <c r="F1" s="322" t="s">
        <v>830</v>
      </c>
    </row>
    <row r="2" spans="2:6" ht="36.75" customHeight="1">
      <c r="B2" s="38" t="s">
        <v>307</v>
      </c>
      <c r="C2" s="39" t="s">
        <v>167</v>
      </c>
      <c r="D2" s="182" t="s">
        <v>832</v>
      </c>
      <c r="E2" s="182"/>
      <c r="F2" s="323"/>
    </row>
    <row r="3" spans="2:6">
      <c r="B3" s="169" t="s">
        <v>400</v>
      </c>
      <c r="C3" s="40" t="s">
        <v>49</v>
      </c>
      <c r="D3" s="324"/>
      <c r="E3" s="185"/>
      <c r="F3" s="183" t="str">
        <f>CONCATENATE(COUNTIFS(E3:E3,"1"), "/", COUNTA(E3:E3))</f>
        <v>0/0</v>
      </c>
    </row>
    <row r="4" spans="2:6" ht="30">
      <c r="B4" s="169" t="s">
        <v>401</v>
      </c>
      <c r="C4" s="41" t="s">
        <v>50</v>
      </c>
      <c r="D4" s="324"/>
      <c r="E4" s="185"/>
      <c r="F4" s="183" t="str">
        <f>CONCATENATE(COUNTIFS(E4:E4,"1"), "/", COUNTA(E4:E4))</f>
        <v>0/0</v>
      </c>
    </row>
    <row r="5" spans="2:6" ht="30">
      <c r="B5" s="169" t="s">
        <v>402</v>
      </c>
      <c r="C5" s="42" t="s">
        <v>51</v>
      </c>
      <c r="D5" s="324"/>
      <c r="E5" s="185"/>
      <c r="F5" s="183" t="str">
        <f>CONCATENATE(COUNTIFS(E5:E5,"1"), "/", COUNTA(E5:E5))</f>
        <v>0/0</v>
      </c>
    </row>
    <row r="6" spans="2:6" ht="30">
      <c r="B6" s="169" t="s">
        <v>403</v>
      </c>
      <c r="C6" s="41" t="s">
        <v>52</v>
      </c>
      <c r="D6" s="324"/>
      <c r="E6" s="185"/>
      <c r="F6" s="183" t="str">
        <f>CONCATENATE(COUNTIFS(E6:E6,"1"), "/", COUNTA(E6:E6))</f>
        <v>0/0</v>
      </c>
    </row>
    <row r="7" spans="2:6">
      <c r="B7" s="170" t="s">
        <v>404</v>
      </c>
      <c r="C7" s="42" t="s">
        <v>53</v>
      </c>
      <c r="D7" s="324"/>
      <c r="E7" s="185"/>
      <c r="F7" s="183" t="str">
        <f>CONCATENATE(COUNTIFS(E7:E7,"1"), "/", COUNTA(E7:E7))</f>
        <v>0/0</v>
      </c>
    </row>
    <row r="8" spans="2:6">
      <c r="B8" s="169" t="s">
        <v>405</v>
      </c>
      <c r="C8" s="41" t="s">
        <v>54</v>
      </c>
      <c r="D8" s="324"/>
      <c r="E8" s="185"/>
      <c r="F8" s="183" t="str">
        <f>CONCATENATE(COUNTIFS(E8:E8,"1"), "/", COUNTA(E8:E8))</f>
        <v>0/0</v>
      </c>
    </row>
    <row r="9" spans="2:6" ht="30">
      <c r="B9" s="169" t="s">
        <v>406</v>
      </c>
      <c r="C9" s="41" t="s">
        <v>334</v>
      </c>
      <c r="D9" s="324"/>
      <c r="E9" s="184"/>
      <c r="F9" s="183" t="str">
        <f>CONCATENATE(COUNTIFS(E9:E9,"1"), "/", COUNTA(E9:E9))</f>
        <v>0/0</v>
      </c>
    </row>
    <row r="10" spans="2:6" ht="30">
      <c r="B10" s="169" t="s">
        <v>407</v>
      </c>
      <c r="C10" s="42" t="s">
        <v>335</v>
      </c>
      <c r="D10" s="324"/>
      <c r="E10" s="184"/>
      <c r="F10" s="183" t="str">
        <f>CONCATENATE(COUNTIFS(E10:E10,"1"), "/", COUNTA(E10:E10))</f>
        <v>0/0</v>
      </c>
    </row>
    <row r="11" spans="2:6">
      <c r="B11" s="169" t="s">
        <v>408</v>
      </c>
      <c r="C11" s="41" t="s">
        <v>55</v>
      </c>
      <c r="D11" s="324"/>
      <c r="E11" s="185"/>
      <c r="F11" s="183" t="str">
        <f>CONCATENATE(COUNTIFS(E11:E11,"1"), "/", COUNTA(E11:E11))</f>
        <v>0/0</v>
      </c>
    </row>
    <row r="12" spans="2:6" ht="30">
      <c r="B12" s="169" t="s">
        <v>409</v>
      </c>
      <c r="C12" s="42" t="s">
        <v>817</v>
      </c>
      <c r="D12" s="324"/>
      <c r="E12" s="184"/>
      <c r="F12" s="183" t="str">
        <f>CONCATENATE(COUNTIFS(E12:E12,"1"), "/", COUNTA(E12:E12))</f>
        <v>0/0</v>
      </c>
    </row>
    <row r="13" spans="2:6" ht="75">
      <c r="B13" s="169" t="s">
        <v>410</v>
      </c>
      <c r="C13" s="41" t="s">
        <v>56</v>
      </c>
      <c r="D13" s="324"/>
      <c r="E13" s="185"/>
      <c r="F13" s="183" t="str">
        <f>CONCATENATE(COUNTIFS(E13:E13,"1"), "/", COUNTA(E13:E13))</f>
        <v>0/0</v>
      </c>
    </row>
    <row r="14" spans="2:6" ht="60">
      <c r="B14" s="169" t="s">
        <v>411</v>
      </c>
      <c r="C14" s="42" t="s">
        <v>57</v>
      </c>
      <c r="D14" s="324"/>
      <c r="E14" s="185"/>
      <c r="F14" s="183" t="str">
        <f>CONCATENATE(COUNTIFS(E14:E14,"1"), "/", COUNTA(E14:E14))</f>
        <v>0/0</v>
      </c>
    </row>
    <row r="15" spans="2:6" ht="45">
      <c r="B15" s="169" t="s">
        <v>412</v>
      </c>
      <c r="C15" s="42" t="s">
        <v>58</v>
      </c>
      <c r="D15" s="324"/>
      <c r="E15" s="185"/>
      <c r="F15" s="183" t="str">
        <f>CONCATENATE(COUNTIFS(E15:E15,"1"), "/", COUNTA(E15:E15))</f>
        <v>0/0</v>
      </c>
    </row>
    <row r="16" spans="2:6" ht="30">
      <c r="B16" s="169" t="s">
        <v>413</v>
      </c>
      <c r="C16" s="41" t="s">
        <v>59</v>
      </c>
      <c r="D16" s="324"/>
      <c r="E16" s="185"/>
      <c r="F16" s="183" t="str">
        <f>CONCATENATE(COUNTIFS(E16:E16,"1"), "/", COUNTA(E16:E16))</f>
        <v>0/0</v>
      </c>
    </row>
    <row r="17" spans="2:6" ht="30">
      <c r="B17" s="169" t="s">
        <v>414</v>
      </c>
      <c r="C17" s="42" t="s">
        <v>60</v>
      </c>
      <c r="D17" s="324"/>
      <c r="E17" s="185"/>
      <c r="F17" s="183" t="str">
        <f>CONCATENATE(COUNTIFS(E17:E17,"1"), "/", COUNTA(E17:E17))</f>
        <v>0/0</v>
      </c>
    </row>
    <row r="18" spans="2:6" ht="30">
      <c r="B18" s="169" t="s">
        <v>415</v>
      </c>
      <c r="C18" s="42" t="s">
        <v>61</v>
      </c>
      <c r="D18" s="324"/>
      <c r="E18" s="185"/>
      <c r="F18" s="183" t="str">
        <f>CONCATENATE(COUNTIFS(E18:E18,"1"), "/", COUNTA(E18:E18))</f>
        <v>0/0</v>
      </c>
    </row>
    <row r="19" spans="2:6" ht="45">
      <c r="B19" s="169" t="s">
        <v>416</v>
      </c>
      <c r="C19" s="42" t="s">
        <v>62</v>
      </c>
      <c r="D19" s="324"/>
      <c r="E19" s="185"/>
      <c r="F19" s="183" t="str">
        <f>CONCATENATE(COUNTIFS(E19:E19,"1"), "/", COUNTA(E19:E19))</f>
        <v>0/0</v>
      </c>
    </row>
    <row r="20" spans="2:6" ht="30">
      <c r="B20" s="169" t="s">
        <v>417</v>
      </c>
      <c r="C20" s="42" t="s">
        <v>63</v>
      </c>
      <c r="D20" s="324"/>
      <c r="E20" s="185"/>
      <c r="F20" s="183" t="str">
        <f>CONCATENATE(COUNTIFS(E20:E20,"1"), "/", COUNTA(E20:E20))</f>
        <v>0/0</v>
      </c>
    </row>
    <row r="21" spans="2:6">
      <c r="B21" s="169" t="s">
        <v>418</v>
      </c>
      <c r="C21" s="42" t="s">
        <v>64</v>
      </c>
      <c r="D21" s="324"/>
      <c r="E21" s="185"/>
      <c r="F21" s="183" t="str">
        <f>CONCATENATE(COUNTIFS(E21:E21,"1"), "/", COUNTA(E21:E21))</f>
        <v>0/0</v>
      </c>
    </row>
    <row r="22" spans="2:6">
      <c r="B22" s="169" t="s">
        <v>419</v>
      </c>
      <c r="C22" s="42" t="s">
        <v>65</v>
      </c>
      <c r="E22" s="185"/>
      <c r="F22" s="183" t="str">
        <f>CONCATENATE(COUNTIFS(E22:E22,"1"), "/", COUNTA(E22:E22))</f>
        <v>0/0</v>
      </c>
    </row>
    <row r="23" spans="2:6">
      <c r="B23" s="169" t="s">
        <v>420</v>
      </c>
      <c r="C23" s="42" t="s">
        <v>66</v>
      </c>
      <c r="E23" s="185"/>
      <c r="F23" s="183" t="str">
        <f>CONCATENATE(COUNTIFS(E23:E23,"1"), "/", COUNTA(E23:E23))</f>
        <v>0/0</v>
      </c>
    </row>
    <row r="24" spans="2:6">
      <c r="B24" s="169"/>
      <c r="C24" s="42"/>
      <c r="E24" s="260"/>
    </row>
    <row r="25" spans="2:6">
      <c r="B25" s="169"/>
      <c r="C25" s="42"/>
      <c r="E25" s="260"/>
    </row>
    <row r="26" spans="2:6" ht="30">
      <c r="B26" s="169" t="s">
        <v>421</v>
      </c>
      <c r="C26" s="43" t="s">
        <v>168</v>
      </c>
      <c r="E26" s="185"/>
    </row>
    <row r="27" spans="2:6" ht="30">
      <c r="B27" s="169" t="s">
        <v>422</v>
      </c>
      <c r="C27" s="43" t="s">
        <v>169</v>
      </c>
      <c r="E27" s="185"/>
    </row>
    <row r="28" spans="2:6" ht="30">
      <c r="B28" s="169" t="s">
        <v>423</v>
      </c>
      <c r="C28" s="43" t="s">
        <v>170</v>
      </c>
      <c r="E28" s="185"/>
    </row>
    <row r="29" spans="2:6" ht="30">
      <c r="B29" s="169" t="s">
        <v>424</v>
      </c>
      <c r="C29" s="43" t="s">
        <v>171</v>
      </c>
      <c r="E29" s="185"/>
    </row>
    <row r="30" spans="2:6" ht="45">
      <c r="B30" s="169" t="s">
        <v>425</v>
      </c>
      <c r="C30" s="43" t="s">
        <v>172</v>
      </c>
      <c r="E30" s="185"/>
    </row>
    <row r="31" spans="2:6">
      <c r="B31" s="169" t="s">
        <v>426</v>
      </c>
      <c r="C31" s="43" t="s">
        <v>173</v>
      </c>
      <c r="E31" s="185"/>
    </row>
    <row r="32" spans="2:6">
      <c r="B32" s="169" t="s">
        <v>427</v>
      </c>
      <c r="C32" s="43" t="s">
        <v>174</v>
      </c>
      <c r="E32" s="185"/>
    </row>
    <row r="33" spans="2:5" ht="45.75" thickBot="1">
      <c r="B33" s="171" t="s">
        <v>428</v>
      </c>
      <c r="C33" s="172" t="s">
        <v>175</v>
      </c>
      <c r="E33" s="185"/>
    </row>
    <row r="34" spans="2:5" ht="30.75" thickBot="1">
      <c r="B34" s="171" t="s">
        <v>818</v>
      </c>
      <c r="C34" s="172" t="s">
        <v>819</v>
      </c>
      <c r="E34" s="185"/>
    </row>
    <row r="35" spans="2:5" ht="45.75" thickBot="1">
      <c r="B35" s="171" t="s">
        <v>820</v>
      </c>
      <c r="C35" s="172" t="s">
        <v>821</v>
      </c>
      <c r="E35" s="185"/>
    </row>
    <row r="40" spans="2:5">
      <c r="C40" s="173" t="s">
        <v>822</v>
      </c>
      <c r="D40" s="174" t="s">
        <v>823</v>
      </c>
    </row>
    <row r="41" spans="2:5">
      <c r="C41" s="175" t="s">
        <v>824</v>
      </c>
      <c r="D41" s="176">
        <v>21</v>
      </c>
    </row>
    <row r="42" spans="2:5">
      <c r="C42" s="175" t="s">
        <v>825</v>
      </c>
      <c r="D42" s="176">
        <f>COUNTA(E1:E1)</f>
        <v>0</v>
      </c>
    </row>
    <row r="43" spans="2:5">
      <c r="C43" s="177" t="s">
        <v>826</v>
      </c>
      <c r="D43" s="178">
        <f>PRODUCT(D41:D42)</f>
        <v>0</v>
      </c>
    </row>
    <row r="44" spans="2:5">
      <c r="C44" s="175" t="s">
        <v>827</v>
      </c>
      <c r="D44" s="176">
        <f>COUNTIFS(E3:O23,"1")</f>
        <v>0</v>
      </c>
    </row>
    <row r="45" spans="2:5">
      <c r="C45" s="179" t="s">
        <v>828</v>
      </c>
      <c r="D45" s="180">
        <f>COUNTIFS(E3:O23,"0")</f>
        <v>0</v>
      </c>
    </row>
    <row r="48" spans="2:5">
      <c r="C48" s="173" t="s">
        <v>829</v>
      </c>
      <c r="D48" s="174" t="s">
        <v>823</v>
      </c>
    </row>
    <row r="49" spans="3:4">
      <c r="C49" s="175" t="s">
        <v>824</v>
      </c>
      <c r="D49" s="176">
        <v>10</v>
      </c>
    </row>
    <row r="50" spans="3:4">
      <c r="C50" s="175" t="s">
        <v>825</v>
      </c>
      <c r="D50" s="176">
        <v>6</v>
      </c>
    </row>
    <row r="51" spans="3:4">
      <c r="C51" s="177" t="s">
        <v>826</v>
      </c>
      <c r="D51" s="178">
        <f>PRODUCT(D49:D50)</f>
        <v>60</v>
      </c>
    </row>
    <row r="52" spans="3:4">
      <c r="C52" s="175" t="s">
        <v>827</v>
      </c>
      <c r="D52" s="176">
        <f>COUNTIFS(E26:O35,"1")</f>
        <v>0</v>
      </c>
    </row>
    <row r="53" spans="3:4">
      <c r="C53" s="179" t="s">
        <v>828</v>
      </c>
      <c r="D53" s="180">
        <f>COUNTIFS(E26:O35,"0")</f>
        <v>0</v>
      </c>
    </row>
  </sheetData>
  <mergeCells count="3">
    <mergeCell ref="B1:C1"/>
    <mergeCell ref="F1:F2"/>
    <mergeCell ref="D3:D21"/>
  </mergeCells>
  <conditionalFormatting sqref="E26:E35 E3:E23">
    <cfRule type="containsText" dxfId="13" priority="58" operator="containsText" text="N/A">
      <formula>NOT(ISERROR(SEARCH("N/A",E3)))</formula>
    </cfRule>
    <cfRule type="containsText" dxfId="12" priority="59" operator="containsText" text="UNSAFE">
      <formula>NOT(ISERROR(SEARCH("UNSAFE",E3)))</formula>
    </cfRule>
    <cfRule type="containsText" dxfId="11" priority="60" operator="containsText" text="SAFE">
      <formula>NOT(ISERROR(SEARCH("SAFE",E3)))</formula>
    </cfRule>
  </conditionalFormatting>
  <conditionalFormatting sqref="E26:E35 E3:E23">
    <cfRule type="containsText" dxfId="10" priority="56" operator="containsText" text="ND">
      <formula>NOT(ISERROR(SEARCH("ND",E3)))</formula>
    </cfRule>
    <cfRule type="containsText" dxfId="9" priority="57" operator="containsText" text="EXP">
      <formula>NOT(ISERROR(SEARCH("EXP",E3)))</formula>
    </cfRule>
  </conditionalFormatting>
  <conditionalFormatting sqref="E9:E10">
    <cfRule type="containsText" dxfId="8" priority="48" operator="containsText" text="ND">
      <formula>NOT(ISERROR(SEARCH("ND",E9)))</formula>
    </cfRule>
    <cfRule type="containsText" dxfId="7" priority="49" operator="containsText" text="EXP">
      <formula>NOT(ISERROR(SEARCH("EXP",E9)))</formula>
    </cfRule>
  </conditionalFormatting>
  <conditionalFormatting sqref="E1:E1048576">
    <cfRule type="cellIs" dxfId="6" priority="47" operator="equal">
      <formula>1</formula>
    </cfRule>
  </conditionalFormatting>
  <conditionalFormatting sqref="E26:E35 E3:E23">
    <cfRule type="cellIs" dxfId="5" priority="46" operator="equal">
      <formula>0</formula>
    </cfRule>
  </conditionalFormatting>
  <conditionalFormatting sqref="E12">
    <cfRule type="containsText" dxfId="4" priority="23" operator="containsText" text="N/A">
      <formula>NOT(ISERROR(SEARCH("N/A",E12)))</formula>
    </cfRule>
    <cfRule type="containsText" dxfId="3" priority="24" operator="containsText" text="UNSAFE">
      <formula>NOT(ISERROR(SEARCH("UNSAFE",E12)))</formula>
    </cfRule>
    <cfRule type="containsText" dxfId="2" priority="25" operator="containsText" text="SAFE">
      <formula>NOT(ISERROR(SEARCH("SAFE",E12)))</formula>
    </cfRule>
  </conditionalFormatting>
  <conditionalFormatting sqref="E12">
    <cfRule type="containsText" dxfId="1" priority="21" operator="containsText" text="ND">
      <formula>NOT(ISERROR(SEARCH("ND",E12)))</formula>
    </cfRule>
    <cfRule type="containsText" dxfId="0" priority="22" operator="containsText" text="EXP">
      <formula>NOT(ISERROR(SEARCH("EXP",E12)))</formula>
    </cfRule>
  </conditionalFormatting>
  <dataValidations count="1">
    <dataValidation type="list" allowBlank="1" showInputMessage="1" showErrorMessage="1" sqref="E3:E21 E26:E35 E22:E23">
      <formula1>"SAFE,UNSAFE,N/A,EXP,ND"</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election activeCell="A23" sqref="A23"/>
    </sheetView>
  </sheetViews>
  <sheetFormatPr defaultColWidth="9.140625" defaultRowHeight="12.75"/>
  <cols>
    <col min="1" max="1" width="9.140625" style="3"/>
    <col min="2" max="2" width="37.140625" style="3" customWidth="1"/>
    <col min="3" max="3" width="20.42578125" style="3" customWidth="1"/>
    <col min="4" max="16384" width="9.140625" style="3"/>
  </cols>
  <sheetData>
    <row r="1" spans="1:3" ht="13.5" thickBot="1">
      <c r="A1" s="5"/>
      <c r="B1" s="5" t="s">
        <v>120</v>
      </c>
      <c r="C1" s="5"/>
    </row>
    <row r="2" spans="1:3" ht="15">
      <c r="A2" s="11">
        <v>1</v>
      </c>
      <c r="B2" s="12" t="s">
        <v>121</v>
      </c>
      <c r="C2" s="12" t="s">
        <v>122</v>
      </c>
    </row>
    <row r="3" spans="1:3" ht="15">
      <c r="A3" s="13">
        <v>2</v>
      </c>
      <c r="B3" s="12" t="s">
        <v>123</v>
      </c>
      <c r="C3" s="12" t="s">
        <v>122</v>
      </c>
    </row>
    <row r="4" spans="1:3" ht="15">
      <c r="A4" s="13">
        <v>3</v>
      </c>
      <c r="B4" s="12" t="s">
        <v>124</v>
      </c>
      <c r="C4" s="12" t="s">
        <v>122</v>
      </c>
    </row>
    <row r="5" spans="1:3" ht="15">
      <c r="A5" s="13">
        <v>4</v>
      </c>
      <c r="B5" s="12" t="s">
        <v>125</v>
      </c>
      <c r="C5" s="12" t="s">
        <v>122</v>
      </c>
    </row>
    <row r="6" spans="1:3" ht="15">
      <c r="A6" s="13">
        <v>5</v>
      </c>
      <c r="B6" s="12" t="s">
        <v>126</v>
      </c>
      <c r="C6" s="12" t="s">
        <v>122</v>
      </c>
    </row>
    <row r="7" spans="1:3" ht="15">
      <c r="A7" s="13">
        <v>6</v>
      </c>
      <c r="B7" s="12" t="s">
        <v>127</v>
      </c>
      <c r="C7" s="12" t="s">
        <v>122</v>
      </c>
    </row>
    <row r="8" spans="1:3" ht="30">
      <c r="A8" s="13">
        <v>7</v>
      </c>
      <c r="B8" s="12" t="s">
        <v>128</v>
      </c>
      <c r="C8" s="12" t="s">
        <v>122</v>
      </c>
    </row>
    <row r="9" spans="1:3" ht="15">
      <c r="A9" s="13">
        <v>8</v>
      </c>
      <c r="B9" s="12" t="s">
        <v>129</v>
      </c>
      <c r="C9" s="12" t="s">
        <v>122</v>
      </c>
    </row>
    <row r="10" spans="1:3" ht="15">
      <c r="A10" s="13">
        <v>9</v>
      </c>
      <c r="B10" s="12" t="s">
        <v>130</v>
      </c>
      <c r="C10" s="12" t="s">
        <v>122</v>
      </c>
    </row>
    <row r="11" spans="1:3" ht="30">
      <c r="A11" s="13">
        <v>10</v>
      </c>
      <c r="B11" s="12" t="s">
        <v>131</v>
      </c>
      <c r="C11" s="12" t="s">
        <v>122</v>
      </c>
    </row>
    <row r="12" spans="1:3" ht="15">
      <c r="A12" s="13">
        <v>11</v>
      </c>
      <c r="B12" s="12" t="s">
        <v>132</v>
      </c>
      <c r="C12" s="12" t="s">
        <v>122</v>
      </c>
    </row>
    <row r="13" spans="1:3" ht="15">
      <c r="A13" s="13">
        <v>12</v>
      </c>
      <c r="B13" s="12" t="s">
        <v>133</v>
      </c>
      <c r="C13" s="12" t="s">
        <v>122</v>
      </c>
    </row>
    <row r="14" spans="1:3" ht="15">
      <c r="A14" s="13">
        <v>13</v>
      </c>
      <c r="B14" s="12" t="s">
        <v>134</v>
      </c>
      <c r="C14" s="12" t="s">
        <v>122</v>
      </c>
    </row>
    <row r="15" spans="1:3" ht="15">
      <c r="A15" s="13">
        <v>14</v>
      </c>
      <c r="B15" s="12" t="s">
        <v>135</v>
      </c>
      <c r="C15" s="12" t="s">
        <v>122</v>
      </c>
    </row>
    <row r="16" spans="1:3" ht="30.75" thickBot="1">
      <c r="A16" s="14">
        <v>15</v>
      </c>
      <c r="B16" s="15" t="s">
        <v>136</v>
      </c>
      <c r="C16" s="12" t="s">
        <v>122</v>
      </c>
    </row>
    <row r="17" spans="1:3" ht="15.75" thickBot="1">
      <c r="A17" s="16"/>
      <c r="B17" s="16" t="s">
        <v>137</v>
      </c>
      <c r="C17" s="16"/>
    </row>
    <row r="18" spans="1:3" ht="15">
      <c r="A18" s="17">
        <v>1</v>
      </c>
      <c r="B18" s="18" t="s">
        <v>138</v>
      </c>
      <c r="C18" s="12" t="s">
        <v>122</v>
      </c>
    </row>
    <row r="19" spans="1:3" ht="15">
      <c r="A19" s="13">
        <v>2</v>
      </c>
      <c r="B19" s="19" t="s">
        <v>139</v>
      </c>
      <c r="C19" s="12" t="s">
        <v>122</v>
      </c>
    </row>
    <row r="20" spans="1:3" ht="15">
      <c r="A20" s="13">
        <v>3</v>
      </c>
      <c r="B20" s="19" t="s">
        <v>140</v>
      </c>
      <c r="C20" s="12" t="s">
        <v>122</v>
      </c>
    </row>
    <row r="21" spans="1:3" ht="15">
      <c r="A21" s="13">
        <v>4</v>
      </c>
      <c r="B21" s="19" t="s">
        <v>141</v>
      </c>
      <c r="C21" s="12" t="s">
        <v>122</v>
      </c>
    </row>
    <row r="22" spans="1:3" ht="15">
      <c r="A22" s="13">
        <v>5</v>
      </c>
      <c r="B22" s="19" t="s">
        <v>142</v>
      </c>
      <c r="C22" s="12" t="s">
        <v>122</v>
      </c>
    </row>
    <row r="23" spans="1:3" ht="15">
      <c r="A23" s="13">
        <v>6</v>
      </c>
      <c r="B23" s="19" t="s">
        <v>143</v>
      </c>
      <c r="C23" s="12" t="s">
        <v>122</v>
      </c>
    </row>
    <row r="24" spans="1:3" ht="15">
      <c r="A24" s="13">
        <v>7</v>
      </c>
      <c r="B24" s="19" t="s">
        <v>144</v>
      </c>
      <c r="C24" s="12" t="s">
        <v>122</v>
      </c>
    </row>
    <row r="25" spans="1:3" ht="15">
      <c r="A25" s="13">
        <v>8</v>
      </c>
      <c r="B25" s="19" t="s">
        <v>145</v>
      </c>
      <c r="C25" s="12" t="s">
        <v>122</v>
      </c>
    </row>
    <row r="26" spans="1:3" ht="15">
      <c r="A26" s="13">
        <v>9</v>
      </c>
      <c r="B26" s="19" t="s">
        <v>146</v>
      </c>
      <c r="C26" s="12" t="s">
        <v>122</v>
      </c>
    </row>
    <row r="27" spans="1:3" ht="15">
      <c r="A27" s="13">
        <v>10</v>
      </c>
      <c r="B27" s="19" t="s">
        <v>147</v>
      </c>
      <c r="C27" s="12" t="s">
        <v>122</v>
      </c>
    </row>
    <row r="28" spans="1:3" ht="15">
      <c r="A28" s="13">
        <v>11</v>
      </c>
      <c r="B28" s="19" t="s">
        <v>107</v>
      </c>
      <c r="C28" s="12" t="s">
        <v>122</v>
      </c>
    </row>
    <row r="29" spans="1:3" ht="15">
      <c r="A29" s="13">
        <v>12</v>
      </c>
      <c r="B29" s="19" t="s">
        <v>148</v>
      </c>
      <c r="C29" s="12" t="s">
        <v>122</v>
      </c>
    </row>
    <row r="30" spans="1:3" ht="15">
      <c r="A30" s="13">
        <v>13</v>
      </c>
      <c r="B30" s="19" t="s">
        <v>149</v>
      </c>
      <c r="C30" s="12" t="s">
        <v>122</v>
      </c>
    </row>
    <row r="31" spans="1:3" ht="15">
      <c r="A31" s="13">
        <v>14</v>
      </c>
      <c r="B31" s="19" t="s">
        <v>150</v>
      </c>
      <c r="C31" s="12" t="s">
        <v>122</v>
      </c>
    </row>
    <row r="32" spans="1:3" ht="15">
      <c r="A32" s="13">
        <v>15</v>
      </c>
      <c r="B32" s="19" t="s">
        <v>151</v>
      </c>
      <c r="C32" s="12" t="s">
        <v>122</v>
      </c>
    </row>
    <row r="33" spans="1:3" ht="15">
      <c r="A33" s="13">
        <v>16</v>
      </c>
      <c r="B33" s="19" t="s">
        <v>152</v>
      </c>
      <c r="C33" s="12" t="s">
        <v>122</v>
      </c>
    </row>
    <row r="34" spans="1:3" ht="15">
      <c r="A34" s="13">
        <v>17</v>
      </c>
      <c r="B34" s="19" t="s">
        <v>153</v>
      </c>
      <c r="C34" s="12" t="s">
        <v>122</v>
      </c>
    </row>
    <row r="35" spans="1:3" ht="15">
      <c r="A35" s="13">
        <v>18</v>
      </c>
      <c r="B35" s="19" t="s">
        <v>154</v>
      </c>
      <c r="C35" s="12" t="s">
        <v>122</v>
      </c>
    </row>
    <row r="36" spans="1:3" ht="15">
      <c r="A36" s="13">
        <v>19</v>
      </c>
      <c r="B36" s="19" t="s">
        <v>155</v>
      </c>
      <c r="C36" s="12" t="s">
        <v>122</v>
      </c>
    </row>
    <row r="37" spans="1:3" ht="15">
      <c r="A37" s="13">
        <v>20</v>
      </c>
      <c r="B37" s="19" t="s">
        <v>156</v>
      </c>
      <c r="C37" s="12" t="s">
        <v>122</v>
      </c>
    </row>
    <row r="38" spans="1:3" ht="15">
      <c r="A38" s="13">
        <v>21</v>
      </c>
      <c r="B38" s="19" t="s">
        <v>157</v>
      </c>
      <c r="C38" s="12" t="s">
        <v>122</v>
      </c>
    </row>
    <row r="39" spans="1:3" ht="15">
      <c r="A39" s="13">
        <v>22</v>
      </c>
      <c r="B39" s="19" t="s">
        <v>158</v>
      </c>
      <c r="C39" s="12" t="s">
        <v>122</v>
      </c>
    </row>
    <row r="40" spans="1:3" ht="15">
      <c r="A40" s="13">
        <v>23</v>
      </c>
      <c r="B40" s="19" t="s">
        <v>159</v>
      </c>
      <c r="C40" s="12" t="s">
        <v>122</v>
      </c>
    </row>
    <row r="41" spans="1:3" ht="15">
      <c r="A41" s="13">
        <v>24</v>
      </c>
      <c r="B41" s="19" t="s">
        <v>160</v>
      </c>
      <c r="C41" s="12" t="s">
        <v>122</v>
      </c>
    </row>
    <row r="42" spans="1:3" ht="15">
      <c r="A42" s="13">
        <v>25</v>
      </c>
      <c r="B42" s="19" t="s">
        <v>161</v>
      </c>
      <c r="C42" s="12" t="s">
        <v>122</v>
      </c>
    </row>
    <row r="43" spans="1:3" ht="15">
      <c r="A43" s="13">
        <v>26</v>
      </c>
      <c r="B43" s="19" t="s">
        <v>162</v>
      </c>
      <c r="C43" s="12" t="s">
        <v>122</v>
      </c>
    </row>
    <row r="44" spans="1:3" ht="15">
      <c r="A44" s="13">
        <v>27</v>
      </c>
      <c r="B44" s="19" t="s">
        <v>163</v>
      </c>
      <c r="C44" s="12" t="s">
        <v>122</v>
      </c>
    </row>
    <row r="45" spans="1:3" ht="15">
      <c r="A45" s="13">
        <v>28</v>
      </c>
      <c r="B45" s="19" t="s">
        <v>164</v>
      </c>
      <c r="C45" s="12" t="s">
        <v>122</v>
      </c>
    </row>
    <row r="46" spans="1:3" ht="15">
      <c r="A46" s="13">
        <v>29</v>
      </c>
      <c r="B46" s="19" t="s">
        <v>165</v>
      </c>
      <c r="C46" s="12" t="s">
        <v>122</v>
      </c>
    </row>
    <row r="47" spans="1:3" ht="15">
      <c r="A47" s="13">
        <v>30</v>
      </c>
      <c r="B47" s="19" t="s">
        <v>166</v>
      </c>
      <c r="C47" s="12"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Plan</vt:lpstr>
      <vt:lpstr>Scorecard Deshboard</vt:lpstr>
      <vt:lpstr>Platform Audit Checklist</vt:lpstr>
      <vt:lpstr>Operation Environment Security</vt:lpstr>
      <vt:lpstr>VA - PT</vt:lpstr>
      <vt:lpstr>SHC-Windows</vt:lpstr>
      <vt:lpstr>Security Health Check - LINUX</vt:lpstr>
      <vt:lpstr>Basic Hygiene &amp; OS Controls</vt:lpstr>
      <vt:lpstr>Annexure-1</vt:lpstr>
      <vt:lpstr>Annexure-2</vt:lpstr>
      <vt:lpstr>Security Health Check - CISCO</vt:lpstr>
      <vt:lpstr>Security Health Check - FW</vt:lpstr>
      <vt:lpstr>Security Health Check - ORACLE</vt:lpstr>
      <vt:lpstr>Operations Security Standard</vt:lpstr>
      <vt:lpstr>Application Security Checklist</vt:lpstr>
      <vt:lpstr>Previous Audit Learning-1</vt:lpstr>
      <vt:lpstr>Previous Audit Learning-2</vt:lpstr>
    </vt:vector>
  </TitlesOfParts>
  <Company>TechMahindra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Rahul_Gala</dc:creator>
  <cp:lastModifiedBy>sai.tripathi</cp:lastModifiedBy>
  <dcterms:created xsi:type="dcterms:W3CDTF">2014-05-27T11:55:57Z</dcterms:created>
  <dcterms:modified xsi:type="dcterms:W3CDTF">2015-12-11T07:00:09Z</dcterms:modified>
</cp:coreProperties>
</file>